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E:\BİRİMLER( NUMARANDIRILMIŞ BELGELER)\DÖNER SERMAYE İŞLETME MÜDÜRLÜĞÜ\"/>
    </mc:Choice>
  </mc:AlternateContent>
  <xr:revisionPtr revIDLastSave="0" documentId="13_ncr:1_{0A04FF85-91EA-4621-A711-2D0CD9DEFFDE}" xr6:coauthVersionLast="47" xr6:coauthVersionMax="47" xr10:uidLastSave="{00000000-0000-0000-0000-000000000000}"/>
  <bookViews>
    <workbookView xWindow="-120" yWindow="-120" windowWidth="29040" windowHeight="15840" tabRatio="876" xr2:uid="{00000000-000D-0000-FFFF-FFFF00000000}"/>
  </bookViews>
  <sheets>
    <sheet name="Açıklama" sheetId="2" r:id="rId1"/>
    <sheet name="Veriler" sheetId="12" r:id="rId2"/>
    <sheet name="Faaliyet Cetveli" sheetId="13" r:id="rId3"/>
    <sheet name="Ek Ödeme Puantaj Cetveli" sheetId="20" r:id="rId4"/>
    <sheet name="EK-1 Puantajlı Dağıtım Cetveli" sheetId="1" r:id="rId5"/>
    <sheet name="EK-2 Dağıtım Cetveli %30-15 " sheetId="16" r:id="rId6"/>
    <sheet name="EK-3 Dağıtım Cetveli %15" sheetId="18" r:id="rId7"/>
    <sheet name="EK-4 Dağıtım Cetveli %15" sheetId="19" r:id="rId8"/>
  </sheets>
  <definedNames>
    <definedName name="_xlnm._FilterDatabase" localSheetId="3" hidden="1">'Ek Ödeme Puantaj Cetveli'!$A$9:$AX$36</definedName>
    <definedName name="_xlnm.Print_Area" localSheetId="3">'Ek Ödeme Puantaj Cetveli'!$A$1:$AX$44</definedName>
    <definedName name="_xlnm.Print_Area" localSheetId="4">'EK-1 Puantajlı Dağıtım Cetveli'!$B$2:$AB$54</definedName>
    <definedName name="_xlnm.Print_Area" localSheetId="5">'EK-2 Dağıtım Cetveli %30-15 '!$B$2:$AB$54</definedName>
    <definedName name="_xlnm.Print_Area" localSheetId="6">'EK-3 Dağıtım Cetveli %15'!$B$2:$AB$36</definedName>
    <definedName name="_xlnm.Print_Area" localSheetId="7">'EK-4 Dağıtım Cetveli %15'!$B$2:$AB$36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V15" i="20" l="1"/>
  <c r="AV17" i="20"/>
  <c r="AV16" i="20"/>
  <c r="AV34" i="20"/>
  <c r="AS34" i="20"/>
  <c r="AK34" i="20"/>
  <c r="AC34" i="20"/>
  <c r="U34" i="20"/>
  <c r="M34" i="20"/>
  <c r="AV33" i="20"/>
  <c r="AS33" i="20"/>
  <c r="AK33" i="20"/>
  <c r="AC33" i="20"/>
  <c r="U33" i="20"/>
  <c r="M33" i="20"/>
  <c r="AT33" i="20" s="1"/>
  <c r="AV32" i="20"/>
  <c r="AS32" i="20"/>
  <c r="AK32" i="20"/>
  <c r="AC32" i="20"/>
  <c r="U32" i="20"/>
  <c r="AT32" i="20" s="1"/>
  <c r="AX31" i="20" s="1"/>
  <c r="M32" i="20"/>
  <c r="AV31" i="20"/>
  <c r="AS31" i="20"/>
  <c r="AK31" i="20"/>
  <c r="AC31" i="20"/>
  <c r="U31" i="20"/>
  <c r="M31" i="20"/>
  <c r="AV30" i="20"/>
  <c r="AS30" i="20"/>
  <c r="AK30" i="20"/>
  <c r="AC30" i="20"/>
  <c r="U30" i="20"/>
  <c r="AT30" i="20" s="1"/>
  <c r="AX29" i="20" s="1"/>
  <c r="M30" i="20"/>
  <c r="AV29" i="20"/>
  <c r="AS29" i="20"/>
  <c r="AK29" i="20"/>
  <c r="AT29" i="20" s="1"/>
  <c r="AC29" i="20"/>
  <c r="U29" i="20"/>
  <c r="M29" i="20"/>
  <c r="AV28" i="20"/>
  <c r="AS28" i="20"/>
  <c r="AK28" i="20"/>
  <c r="AC28" i="20"/>
  <c r="U28" i="20"/>
  <c r="AT28" i="20" s="1"/>
  <c r="AX27" i="20" s="1"/>
  <c r="M28" i="20"/>
  <c r="AV27" i="20"/>
  <c r="AS27" i="20"/>
  <c r="AK27" i="20"/>
  <c r="AC27" i="20"/>
  <c r="U27" i="20"/>
  <c r="M27" i="20"/>
  <c r="AV26" i="20"/>
  <c r="AS26" i="20"/>
  <c r="AK26" i="20"/>
  <c r="AC26" i="20"/>
  <c r="U26" i="20"/>
  <c r="M26" i="20"/>
  <c r="AV25" i="20"/>
  <c r="AS25" i="20"/>
  <c r="AK25" i="20"/>
  <c r="AC25" i="20"/>
  <c r="U25" i="20"/>
  <c r="M25" i="20"/>
  <c r="AV24" i="20"/>
  <c r="AS24" i="20"/>
  <c r="AK24" i="20"/>
  <c r="AC24" i="20"/>
  <c r="U24" i="20"/>
  <c r="AT24" i="20" s="1"/>
  <c r="AX23" i="20" s="1"/>
  <c r="M24" i="20"/>
  <c r="AV23" i="20"/>
  <c r="AS23" i="20"/>
  <c r="AK23" i="20"/>
  <c r="AC23" i="20"/>
  <c r="U23" i="20"/>
  <c r="M23" i="20"/>
  <c r="AT23" i="20" s="1"/>
  <c r="AW23" i="20" s="1"/>
  <c r="AV22" i="20"/>
  <c r="AS22" i="20"/>
  <c r="AK22" i="20"/>
  <c r="AC22" i="20"/>
  <c r="U22" i="20"/>
  <c r="AT22" i="20" s="1"/>
  <c r="AX21" i="20" s="1"/>
  <c r="M22" i="20"/>
  <c r="AV21" i="20"/>
  <c r="AS21" i="20"/>
  <c r="AK21" i="20"/>
  <c r="AC21" i="20"/>
  <c r="U21" i="20"/>
  <c r="M21" i="20"/>
  <c r="AT21" i="20" s="1"/>
  <c r="AV20" i="20"/>
  <c r="AS20" i="20"/>
  <c r="AK20" i="20"/>
  <c r="AC20" i="20"/>
  <c r="U20" i="20"/>
  <c r="AT20" i="20" s="1"/>
  <c r="AX19" i="20" s="1"/>
  <c r="M20" i="20"/>
  <c r="AV19" i="20"/>
  <c r="AS19" i="20"/>
  <c r="AK19" i="20"/>
  <c r="AC19" i="20"/>
  <c r="U19" i="20"/>
  <c r="M19" i="20"/>
  <c r="AV18" i="20"/>
  <c r="AS18" i="20"/>
  <c r="AK18" i="20"/>
  <c r="AC18" i="20"/>
  <c r="U18" i="20"/>
  <c r="AT18" i="20" s="1"/>
  <c r="AX17" i="20" s="1"/>
  <c r="M18" i="20"/>
  <c r="AS17" i="20"/>
  <c r="AK17" i="20"/>
  <c r="AC17" i="20"/>
  <c r="AT17" i="20" s="1"/>
  <c r="AW17" i="20" s="1"/>
  <c r="U17" i="20"/>
  <c r="M17" i="20"/>
  <c r="AS16" i="20"/>
  <c r="AK16" i="20"/>
  <c r="AT16" i="20" s="1"/>
  <c r="AX15" i="20" s="1"/>
  <c r="AC16" i="20"/>
  <c r="U16" i="20"/>
  <c r="M16" i="20"/>
  <c r="AS15" i="20"/>
  <c r="AK15" i="20"/>
  <c r="AC15" i="20"/>
  <c r="U15" i="20"/>
  <c r="M15" i="20"/>
  <c r="M35" i="20" s="1"/>
  <c r="K35" i="19"/>
  <c r="X19" i="19"/>
  <c r="G19" i="19"/>
  <c r="Z18" i="19"/>
  <c r="AB18" i="19" s="1"/>
  <c r="K18" i="19"/>
  <c r="T18" i="19" s="1"/>
  <c r="Z17" i="19"/>
  <c r="AB17" i="19"/>
  <c r="K17" i="19"/>
  <c r="R17" i="19" s="1"/>
  <c r="AB16" i="19"/>
  <c r="AB15" i="19"/>
  <c r="K19" i="19"/>
  <c r="V12" i="19"/>
  <c r="K35" i="18"/>
  <c r="X19" i="18"/>
  <c r="G19" i="18"/>
  <c r="Z18" i="18"/>
  <c r="AB18" i="18"/>
  <c r="K18" i="18"/>
  <c r="M18" i="18" s="1"/>
  <c r="Z17" i="18"/>
  <c r="AB17" i="18" s="1"/>
  <c r="K17" i="18"/>
  <c r="T17" i="18" s="1"/>
  <c r="Z16" i="18"/>
  <c r="AB16" i="18"/>
  <c r="K16" i="18"/>
  <c r="R16" i="18" s="1"/>
  <c r="Z15" i="18"/>
  <c r="AB15" i="18"/>
  <c r="K15" i="18"/>
  <c r="M15" i="18" s="1"/>
  <c r="V12" i="18"/>
  <c r="X19" i="1"/>
  <c r="X19" i="16"/>
  <c r="AA34" i="16"/>
  <c r="Z34" i="16"/>
  <c r="Y34" i="16"/>
  <c r="X34" i="16"/>
  <c r="V34" i="16"/>
  <c r="W34" i="16" s="1"/>
  <c r="Q34" i="16"/>
  <c r="R34" i="16"/>
  <c r="M34" i="16"/>
  <c r="O34" i="16" s="1"/>
  <c r="AA33" i="16"/>
  <c r="Z33" i="16"/>
  <c r="AB33" i="16" s="1"/>
  <c r="Y33" i="16"/>
  <c r="X33" i="16"/>
  <c r="V33" i="16"/>
  <c r="W33" i="16" s="1"/>
  <c r="Q33" i="16"/>
  <c r="R33" i="16" s="1"/>
  <c r="M33" i="16"/>
  <c r="O33" i="16" s="1"/>
  <c r="AA32" i="16"/>
  <c r="Z32" i="16"/>
  <c r="Y32" i="16"/>
  <c r="X32" i="16"/>
  <c r="V32" i="16"/>
  <c r="W32" i="16" s="1"/>
  <c r="Q32" i="16"/>
  <c r="R32" i="16" s="1"/>
  <c r="M32" i="16"/>
  <c r="O32" i="16" s="1"/>
  <c r="AA31" i="16"/>
  <c r="Z31" i="16"/>
  <c r="Y31" i="16"/>
  <c r="X31" i="16"/>
  <c r="V31" i="16"/>
  <c r="W31" i="16"/>
  <c r="Q31" i="16"/>
  <c r="R31" i="16" s="1"/>
  <c r="M31" i="16"/>
  <c r="O31" i="16"/>
  <c r="AA30" i="16"/>
  <c r="Z30" i="16"/>
  <c r="Y30" i="16"/>
  <c r="X30" i="16"/>
  <c r="V30" i="16"/>
  <c r="W30" i="16" s="1"/>
  <c r="Q30" i="16"/>
  <c r="R30" i="16"/>
  <c r="M30" i="16"/>
  <c r="O30" i="16" s="1"/>
  <c r="G19" i="16"/>
  <c r="K18" i="16"/>
  <c r="P18" i="16"/>
  <c r="T18" i="16"/>
  <c r="K17" i="16"/>
  <c r="R17" i="16" s="1"/>
  <c r="K16" i="16"/>
  <c r="V12" i="16"/>
  <c r="V18" i="16" s="1"/>
  <c r="V12" i="1"/>
  <c r="G19" i="1"/>
  <c r="T17" i="16"/>
  <c r="T35" i="16"/>
  <c r="X11" i="16" s="1"/>
  <c r="U35" i="16"/>
  <c r="R18" i="16"/>
  <c r="M18" i="16"/>
  <c r="H18" i="16"/>
  <c r="M17" i="16"/>
  <c r="P17" i="16"/>
  <c r="T18" i="18"/>
  <c r="R17" i="18"/>
  <c r="P17" i="18"/>
  <c r="H16" i="18"/>
  <c r="P16" i="18"/>
  <c r="H15" i="18"/>
  <c r="M17" i="18"/>
  <c r="H17" i="18"/>
  <c r="R18" i="18"/>
  <c r="P15" i="18"/>
  <c r="T16" i="18"/>
  <c r="M16" i="18"/>
  <c r="P17" i="19"/>
  <c r="P18" i="19"/>
  <c r="M18" i="19"/>
  <c r="H18" i="19"/>
  <c r="R18" i="19"/>
  <c r="H17" i="16"/>
  <c r="H17" i="19"/>
  <c r="AT27" i="20"/>
  <c r="AT25" i="20"/>
  <c r="AT34" i="20"/>
  <c r="AX33" i="20" s="1"/>
  <c r="AT26" i="20"/>
  <c r="AX25" i="20" s="1"/>
  <c r="AT15" i="20"/>
  <c r="AW15" i="20" s="1"/>
  <c r="AB34" i="16" l="1"/>
  <c r="AB32" i="16"/>
  <c r="AB31" i="16"/>
  <c r="AB30" i="16"/>
  <c r="H19" i="18"/>
  <c r="AW21" i="20"/>
  <c r="AU21" i="20"/>
  <c r="AW33" i="20"/>
  <c r="AU33" i="20"/>
  <c r="M19" i="1"/>
  <c r="AW29" i="20"/>
  <c r="AU29" i="20"/>
  <c r="T19" i="18"/>
  <c r="AB14" i="18"/>
  <c r="AB19" i="18" s="1"/>
  <c r="V19" i="18"/>
  <c r="T15" i="18"/>
  <c r="AT31" i="20"/>
  <c r="P19" i="19"/>
  <c r="H18" i="18"/>
  <c r="H19" i="1"/>
  <c r="K19" i="1"/>
  <c r="R19" i="19"/>
  <c r="AC35" i="20"/>
  <c r="R15" i="18"/>
  <c r="U35" i="20"/>
  <c r="AS35" i="20"/>
  <c r="AT19" i="20"/>
  <c r="K19" i="18"/>
  <c r="P19" i="18"/>
  <c r="P19" i="1"/>
  <c r="P18" i="18"/>
  <c r="R19" i="18"/>
  <c r="M17" i="19"/>
  <c r="AK35" i="20"/>
  <c r="AX35" i="20"/>
  <c r="AU23" i="20"/>
  <c r="AU17" i="20"/>
  <c r="AU15" i="20"/>
  <c r="AW25" i="20"/>
  <c r="AU25" i="20"/>
  <c r="AU27" i="20"/>
  <c r="AW27" i="20"/>
  <c r="V35" i="16"/>
  <c r="Z18" i="16"/>
  <c r="AB18" i="16"/>
  <c r="M19" i="18"/>
  <c r="V19" i="19"/>
  <c r="Z19" i="19"/>
  <c r="Z19" i="18"/>
  <c r="P16" i="16"/>
  <c r="P19" i="16" s="1"/>
  <c r="T16" i="16"/>
  <c r="T19" i="16" s="1"/>
  <c r="R16" i="16"/>
  <c r="R19" i="16" s="1"/>
  <c r="H16" i="16"/>
  <c r="M16" i="16"/>
  <c r="K19" i="16"/>
  <c r="V16" i="16"/>
  <c r="H19" i="16"/>
  <c r="V17" i="16"/>
  <c r="T17" i="19"/>
  <c r="AB14" i="16" l="1"/>
  <c r="T19" i="1"/>
  <c r="H19" i="19"/>
  <c r="M19" i="16"/>
  <c r="AW19" i="20"/>
  <c r="AU19" i="20"/>
  <c r="AU31" i="20"/>
  <c r="AW31" i="20"/>
  <c r="R19" i="1"/>
  <c r="AT35" i="20"/>
  <c r="AU35" i="20"/>
  <c r="M19" i="19"/>
  <c r="T19" i="19"/>
  <c r="M30" i="19"/>
  <c r="N30" i="19" s="1"/>
  <c r="O30" i="19" s="1"/>
  <c r="M25" i="19"/>
  <c r="M28" i="19"/>
  <c r="N28" i="19" s="1"/>
  <c r="O28" i="19" s="1"/>
  <c r="M34" i="19"/>
  <c r="N34" i="19" s="1"/>
  <c r="O34" i="19" s="1"/>
  <c r="M29" i="19"/>
  <c r="N29" i="19" s="1"/>
  <c r="O29" i="19" s="1"/>
  <c r="M26" i="19"/>
  <c r="N26" i="19" s="1"/>
  <c r="O26" i="19" s="1"/>
  <c r="M32" i="19"/>
  <c r="N32" i="19" s="1"/>
  <c r="O32" i="19" s="1"/>
  <c r="M33" i="19"/>
  <c r="N33" i="19" s="1"/>
  <c r="O33" i="19" s="1"/>
  <c r="M27" i="19"/>
  <c r="N27" i="19" s="1"/>
  <c r="O27" i="19" s="1"/>
  <c r="M31" i="19"/>
  <c r="N31" i="19" s="1"/>
  <c r="O31" i="19" s="1"/>
  <c r="U35" i="1"/>
  <c r="AB17" i="16"/>
  <c r="Z17" i="16"/>
  <c r="AB14" i="19"/>
  <c r="AB19" i="19" s="1"/>
  <c r="V19" i="1"/>
  <c r="AB15" i="16"/>
  <c r="Z16" i="16"/>
  <c r="Z19" i="16" s="1"/>
  <c r="AB11" i="16" s="1"/>
  <c r="V19" i="16"/>
  <c r="M25" i="18"/>
  <c r="M33" i="18"/>
  <c r="N33" i="18" s="1"/>
  <c r="O33" i="18" s="1"/>
  <c r="M31" i="18"/>
  <c r="N31" i="18" s="1"/>
  <c r="O31" i="18" s="1"/>
  <c r="M29" i="18"/>
  <c r="N29" i="18" s="1"/>
  <c r="O29" i="18" s="1"/>
  <c r="M28" i="18"/>
  <c r="N28" i="18" s="1"/>
  <c r="O28" i="18" s="1"/>
  <c r="M30" i="18"/>
  <c r="N30" i="18" s="1"/>
  <c r="O30" i="18" s="1"/>
  <c r="M32" i="18"/>
  <c r="N32" i="18" s="1"/>
  <c r="O32" i="18" s="1"/>
  <c r="M27" i="18"/>
  <c r="N27" i="18" s="1"/>
  <c r="O27" i="18" s="1"/>
  <c r="M34" i="18"/>
  <c r="N34" i="18" s="1"/>
  <c r="O34" i="18" s="1"/>
  <c r="M26" i="18"/>
  <c r="N26" i="18" s="1"/>
  <c r="O26" i="18" s="1"/>
  <c r="Y35" i="1" l="1"/>
  <c r="AW35" i="20"/>
  <c r="AW36" i="20" s="1"/>
  <c r="T35" i="1"/>
  <c r="X11" i="1" s="1"/>
  <c r="AB16" i="16"/>
  <c r="V35" i="1"/>
  <c r="M35" i="19"/>
  <c r="N25" i="19"/>
  <c r="O25" i="19" s="1"/>
  <c r="N25" i="18"/>
  <c r="O25" i="18" s="1"/>
  <c r="M35" i="18"/>
  <c r="AB19" i="16"/>
  <c r="Z19" i="1"/>
  <c r="AB19" i="1" l="1"/>
  <c r="X35" i="1"/>
  <c r="AB11" i="1"/>
  <c r="X35" i="16"/>
  <c r="AA35" i="16"/>
  <c r="Z35" i="16"/>
  <c r="Y35" i="16" l="1"/>
  <c r="AB35" i="16"/>
  <c r="Z35" i="1"/>
  <c r="AB35" i="1"/>
  <c r="AA35" i="1" l="1"/>
</calcChain>
</file>

<file path=xl/sharedStrings.xml><?xml version="1.0" encoding="utf-8"?>
<sst xmlns="http://schemas.openxmlformats.org/spreadsheetml/2006/main" count="1238" uniqueCount="255">
  <si>
    <t>REKTÖRLÜK PAYI</t>
  </si>
  <si>
    <t>NO</t>
  </si>
  <si>
    <t>TOPLAM</t>
  </si>
  <si>
    <t>ADI SOYADI</t>
  </si>
  <si>
    <t xml:space="preserve">T.C. </t>
  </si>
  <si>
    <t>S.NO</t>
  </si>
  <si>
    <t>TARİH</t>
  </si>
  <si>
    <t>FİRMA / KİŞİ ADI</t>
  </si>
  <si>
    <t>YATAN TUTAR</t>
  </si>
  <si>
    <t>KDV</t>
  </si>
  <si>
    <t>KDV'SİZ TUTAR</t>
  </si>
  <si>
    <t>HAZİNE PAYI</t>
  </si>
  <si>
    <t>BAP PAYI</t>
  </si>
  <si>
    <t>MAL/HİZMET ALIMLARI İLE DİĞER İHTİYAÇLAR VE YÖNETİCİ PAYI İÇİN AYRILAN</t>
  </si>
  <si>
    <t>BİRİM PAYI</t>
  </si>
  <si>
    <t>1.</t>
  </si>
  <si>
    <t>2.</t>
  </si>
  <si>
    <t>3.</t>
  </si>
  <si>
    <t>4.</t>
  </si>
  <si>
    <t>5.</t>
  </si>
  <si>
    <t>6.</t>
  </si>
  <si>
    <t>7.</t>
  </si>
  <si>
    <t>8.</t>
  </si>
  <si>
    <t>9.</t>
  </si>
  <si>
    <t>10.</t>
  </si>
  <si>
    <t>Adı Soyadı</t>
  </si>
  <si>
    <t>:</t>
  </si>
  <si>
    <t>İmza</t>
  </si>
  <si>
    <t>FAKÜLTE/ENSTİTÜ/YÜKSEKOKUL/EĞİTİM MERKEZİ</t>
  </si>
  <si>
    <t>MAKBUZ / DEKONT</t>
  </si>
  <si>
    <t>EK-1</t>
  </si>
  <si>
    <t>Döner Sermaye gelirlerinin dağıtımında 03.03.2011 tarih ve 27863 sayılı Resmi Gazete'de yayımlanarak</t>
  </si>
  <si>
    <t>yürürlüğe giren 6114 sayılı Kanunun 17. Maddesi ile değişen 2547 Sayılı Kanunun 58. Maddesi gereği</t>
  </si>
  <si>
    <t>bundan böyle aşağıda açıklanan usul ve esaslar doğrultusunda ek ödeme dağıtımı yapılacaktır.</t>
  </si>
  <si>
    <t xml:space="preserve">1. </t>
  </si>
  <si>
    <t xml:space="preserve">2547 Sayılı Kanunun (b) fıkrası gereği "Ziraat ve veteriner fakülteleri, sivil havacılık yüksekokulu, sürekli eğitim merkezleri ile  bünyesinde atölye veya laboratuvar bulunan yükseköğretim kurumları için asgari yüzde 30' u, diğer yükseköğretim kurumları için ise asgari yüzde 15'i, ilgili yükseköğretim kurumunun ihtiyacı olan mal ve hizmet alımları, her türlü bakım, onarım, kiralama, devam etmekte olan projelerin tamamlanmasına yönelik inşaat işleri ve diğer ihtiyaçlar ile yönetici payları için kullanılır. Bu oranları yüzde 75'ine kadar artırmaya üniversite yönetim kurulu yetkilidir." Sürekli Eğitim Merkezi ile bünyesinde atölye ve laboratuvar bulunan birimlerin gelirlerinde %30'luk mal ve hizmet alımları, her türlü bakım, onarım, kiralama, devam etmekte olan projelerin tamamlanmasına yönelik inşaat işleri ve diğer ihtiyaçlar ile yönetici payları için kesinti yapılacaktır.   </t>
  </si>
  <si>
    <r>
      <t>Mesai İçi Ek Ödeme Payı Limitleri;</t>
    </r>
    <r>
      <rPr>
        <sz val="10"/>
        <rFont val="Arial Tur"/>
        <charset val="162"/>
      </rPr>
      <t xml:space="preserve"> </t>
    </r>
    <r>
      <rPr>
        <b/>
        <sz val="10"/>
        <rFont val="Arial Tur"/>
        <charset val="162"/>
      </rPr>
      <t>(1)</t>
    </r>
    <r>
      <rPr>
        <sz val="10"/>
        <rFont val="Arial Tur"/>
        <charset val="162"/>
      </rPr>
      <t xml:space="preserve"> Gelir getiren görevlerde çalışan </t>
    </r>
    <r>
      <rPr>
        <u/>
        <sz val="10"/>
        <rFont val="Arial Tur"/>
        <charset val="162"/>
      </rPr>
      <t>öğretim üyesi ve öğretim görevlilerine aylık</t>
    </r>
    <r>
      <rPr>
        <sz val="10"/>
        <rFont val="Arial Tur"/>
        <charset val="162"/>
      </rPr>
      <t xml:space="preserve"> (ek gösterge dahil), yan ödeme, ödenek (geliştirme ödeneği hariç) ve 28/3/1983 tarihli ve 2809 sayılı Kanunun geçici 3 üncü maddesinin beşinci fıkrası uyarınca ödenen tazminat dahil,(makam, temsil ve görev tazminatı ile yabancı dil tazminatı hariç) toplamından oluşan ek ödeme matrahının </t>
    </r>
    <r>
      <rPr>
        <u/>
        <sz val="10"/>
        <rFont val="Arial Tur"/>
        <charset val="162"/>
      </rPr>
      <t>yüzde 800</t>
    </r>
    <r>
      <rPr>
        <sz val="10"/>
        <rFont val="Arial Tur"/>
        <charset val="162"/>
      </rPr>
      <t>'ünü,</t>
    </r>
    <r>
      <rPr>
        <u/>
        <sz val="10"/>
        <rFont val="Arial Tur"/>
        <charset val="162"/>
      </rPr>
      <t xml:space="preserve"> araştırma görevlilerine ise yüzde 500'ünü</t>
    </r>
    <r>
      <rPr>
        <sz val="10"/>
        <rFont val="Arial Tur"/>
        <charset val="162"/>
      </rPr>
      <t xml:space="preserve">; bu yerlerde görevli olmakla birlikte gelire katkısı olmayan öğretim üyesi ve öğretim görevlilerine yüzde 600'ünü, araştırma görevlilerine ise yüzde 300'ünü, </t>
    </r>
    <r>
      <rPr>
        <b/>
        <sz val="10"/>
        <rFont val="Arial Tur"/>
        <charset val="162"/>
      </rPr>
      <t>(2)</t>
    </r>
    <r>
      <rPr>
        <sz val="10"/>
        <rFont val="Arial Tur"/>
        <charset val="162"/>
      </rPr>
      <t xml:space="preserve"> Diğer öğretim elemanlarına ve 657 sayılı Devlet Memurları Kanununa tabi personel (döner sermaye işletme müdürlüğü ve döner sermaye saymanlık personeli dahil) ile aynı Kanunun 4 üncü maddesinin (B) bendine göre sözleşmeli olarak çalışan personele ek ödeme matrahının; hastaneler başmüdürü ve eczacılar için yüzde 250'sini, başhemşireler için yüzde 200'ünü, diğer öğretim elemanları ile diğer personel için yüzde 150'si şeklinde olacaktır.</t>
    </r>
  </si>
  <si>
    <r>
      <t>Mesai Dışı Ek Ödeme Payı Limitleri;  "</t>
    </r>
    <r>
      <rPr>
        <sz val="10"/>
        <rFont val="Arial Tur"/>
        <charset val="162"/>
      </rPr>
      <t>Nöbet hizmetleri hariç olmak üzere mesai saatleri dışında gelir getirici çalışmalarından doğan katkılarına karşılık olarak (1) numaralı bentte belirtilen personel için yüzde 50'sini, (2) numaralı bentte belirtilen personel için yüzde 20'sini geçmeyecek şekilde ayrıca aylık ek ödeme yapılır." yukarıdaki kanun maddesinde de belirtildiği üzere mesai saati dışı ücretleri (1) nolu bend için %50 (Örnek: Öğretim Üyeleri %400), (2) nolu bend için %20 (Örnek: Diğer Öğretim Elemanları;Okutman : %30 ) şeklinde olacaktır.</t>
    </r>
  </si>
  <si>
    <r>
      <t>Yönetici Görevi olan Öğretim Üyesi ve Görevlilerinin Çalışma Şekli; 2547 Sayılı Kanunun (f) fıkrası gereği;</t>
    </r>
    <r>
      <rPr>
        <sz val="10"/>
        <rFont val="Arial Tur"/>
        <charset val="162"/>
      </rPr>
      <t xml:space="preserve"> "Bu fıkra kapsamında bulunan yöneticilere, mesai saatleri içerisinde verdikleri mesleki hizmetlerinden dolayı ayrıca ek ödeme yapılmaz. Mesai saatleri dışında döner sermaye gelirlerine katkıları bulunması halinde alabilecekleri toplam ek ödeme tutarı, hiçbir şekilde yönetici payı dahil ilgisine göre (c) ve (d)  fıkralarında belirtilen esaslara göre hesaplanacak tutarı geçemez." Yönetici pozisyonunda olan Öğretim Üyesi/Görevlileri mesai saatleri içerisinde döner sermaye işi yapamazlar, ancak Mesai Saatleri dışında döner sermaye kapsamında gelir getirici faaliyetlerde bulunabilirler. Bu kapsamda yaptıkları işlerden 3.maddede belirtilen oranlarda ek ödeme alırlar. </t>
    </r>
  </si>
  <si>
    <t>Döner Sermaye Kapsamında iş yapan Öğretim Üyesi/Görevlisi Proje Yürütücüsü olarak anılacak olup, Bireysel Gelir Getirici Faaliyet Cetvelinde kendisine ait düzenlemesi gereken bölümde; yapılan işin Mesai Saatleri içerisinde mi? Yoksa mesai saatleri dışında mı? yapıldığına dair işaretlemeleri yapacaklardır. Ayrıca yapılan döner sermaye işinde Üniversite imkanlarının kullanılıp kullanılmadığına dair bölümüde işaretleyip imzalamaları gerekmektedir.</t>
  </si>
  <si>
    <t xml:space="preserve">Döner Sermaye Kapsamlı olarak yapılan işlerden, Ek Ödeme yapılmak üzere birimizce doldurulacak Bireysel Gelir Getirici Faaliyet Cetvelinde, mesai saatleri içerisinde ve mesai saatleri dışında yapılan işler için birimimiz açısından mesai saati içi ve mesai saati dışı gelirlerinin ayrı ayrı takip edilmesi gerekliliği açısından ikisi içinde ayrı form düzenlenmesi gerekmektedir. </t>
  </si>
  <si>
    <t xml:space="preserve">Döner Sermaye Kapsamlı olarak yapılan işlerden, Ek Ödeme yapılmak üzere birimizce doldurulacak Bireysel Gelir Getirici Faaliyet Cetvelinde, Üniversite imkanlarının kullanıldığı işler ve Üniversite imkanlarının kullanılmadığı işler için birimimiz açısından bunların ayrı ayrı takip edilmesi gerekliliği açısından ikisi içinde ayrı form düzenlenmesi gerekmektedir. </t>
  </si>
  <si>
    <t xml:space="preserve">DÖNER SERMAYE EK ÖDEME DAĞITIMI </t>
  </si>
  <si>
    <t>HAKKINDA AÇIKLAMALAR</t>
  </si>
  <si>
    <t>B1</t>
  </si>
  <si>
    <t>B2</t>
  </si>
  <si>
    <t xml:space="preserve">"2547 Sayılı Kanunun (b) fıkrası gereği "Ziraat ve veteriner fakülteleri, sivil havacılık yüksekokulu, sürekli eğitim merkezleri ile  bünyesinde atölye veya laboratuvar bulunan yükseköğretim kurumları için asgari yüzde 30' u, diğer yükseköğretim kurumları için ise asgari yüzde 15'i, ilgili yükseköğretim kurumunun ihtiyacı olan mal ve hizmet alımları, her türlü bakım, onarım, kiralama, devam etmekte olan projelerin tamamlanmasına yönelik inşaat işleri ve diğer ihtiyaçlar ile yönetici payları için kullanılır." denmekte olup, ayrıca üniversite imkanlarının kullanılmadığı işler içinde bu pay oranı %15 uygulanmaktadır. Dolayısı ile Payı %30 olan birimde görevli öğr.gör. yaptığı işi üniversite imkanlarını kullanmadan yaptığını beyan ederse bu pay %15 olarak uygulanacaktır. </t>
  </si>
  <si>
    <t>DÖNER SERMAYE ÜCRET DAĞITIM CETVELİ</t>
  </si>
  <si>
    <t>Okutman</t>
  </si>
  <si>
    <t>Yrd.Doç.Dr.</t>
  </si>
  <si>
    <t>KIRKLARELİ ÜNİVERSİTESİ FEN EDEBİYAT FAKÜLTESİ</t>
  </si>
  <si>
    <t>2014-2015 PEDAGOJİK FORMASYON SERTİFİKA EĞİTİMİ PROGRAMI</t>
  </si>
  <si>
    <t>ÖĞRETİM ELEMANININ</t>
  </si>
  <si>
    <t>Mesai Durumu</t>
  </si>
  <si>
    <t>Bitiş Tarihi :31/10/2014</t>
  </si>
  <si>
    <t xml:space="preserve">Toplam Saat </t>
  </si>
  <si>
    <t>S.No</t>
  </si>
  <si>
    <t>ÜNVANI</t>
  </si>
  <si>
    <t xml:space="preserve">ADI VE SOYADI </t>
  </si>
  <si>
    <t>Pt.</t>
  </si>
  <si>
    <t xml:space="preserve">Sa </t>
  </si>
  <si>
    <t>Ça</t>
  </si>
  <si>
    <t xml:space="preserve">Pe </t>
  </si>
  <si>
    <t>Cu</t>
  </si>
  <si>
    <t>Ct.</t>
  </si>
  <si>
    <t>Pz.</t>
  </si>
  <si>
    <t>Toplam</t>
  </si>
  <si>
    <t>Mesai İçi</t>
  </si>
  <si>
    <t>Mesai Dışı</t>
  </si>
  <si>
    <t>Prof.Dr.</t>
  </si>
  <si>
    <t>Kısaltmalar</t>
  </si>
  <si>
    <t>Cu-Cuma</t>
  </si>
  <si>
    <t>Semboller</t>
  </si>
  <si>
    <t>Düzenleyen</t>
  </si>
  <si>
    <t>Onaylayan</t>
  </si>
  <si>
    <t>Pt-Pazartesi</t>
  </si>
  <si>
    <t>Ct-Cumartesi</t>
  </si>
  <si>
    <t>Sa-Salı</t>
  </si>
  <si>
    <t>T-Toplam</t>
  </si>
  <si>
    <t>Ça-Çarşamba</t>
  </si>
  <si>
    <t>Zd-Haftalık Zorunlu Ders Toplamı</t>
  </si>
  <si>
    <t>@</t>
  </si>
  <si>
    <t>Kesilmiş haftalık ders saati</t>
  </si>
  <si>
    <t xml:space="preserve">Pe-Perşembe </t>
  </si>
  <si>
    <t>öd-Haftalık Ücretli Ders Toplamı</t>
  </si>
  <si>
    <t>ÖDENECEK HAKEDİŞ</t>
  </si>
  <si>
    <t>X</t>
  </si>
  <si>
    <t>ÖDENMİŞ HAKEDİŞ</t>
  </si>
  <si>
    <t>TC KİMLİK NO</t>
  </si>
  <si>
    <t>EK ÖDEME MATRAHI</t>
  </si>
  <si>
    <t>KADRO TİPİ</t>
  </si>
  <si>
    <t>MESAİ DIŞI MATRAHI              B2</t>
  </si>
  <si>
    <t>EK ÖDEME KATSAYISI</t>
  </si>
  <si>
    <t>ÖDENECEK    BRÜT TUTAR                       B2</t>
  </si>
  <si>
    <t>ÖDENECEK         BRÜT TUTAR                       B1</t>
  </si>
  <si>
    <t>ÖĞRETİM ELEMANI PAYI</t>
  </si>
  <si>
    <t>KALAN TUTAR</t>
  </si>
  <si>
    <t>MESAİ İÇİ         MATRAHI                 B1</t>
  </si>
  <si>
    <t>TOPLAM PUAN (B1+B2)</t>
  </si>
  <si>
    <t>TOPLAM PUAN    B1+B2</t>
  </si>
  <si>
    <t>ÖDENECEK BRÜT             EK ÖDEME TOPLAMI</t>
  </si>
  <si>
    <t>MESAİ İÇİ TAVAN   ORAN (%)</t>
  </si>
  <si>
    <t xml:space="preserve">MESAİ DIŞI TAVAN ORAN (%) </t>
  </si>
  <si>
    <t>TOPLAM TUTARA ORANI (%)</t>
  </si>
  <si>
    <t>Doç.Dr.</t>
  </si>
  <si>
    <t>Proje Yürütücüsü / Koordinatör</t>
  </si>
  <si>
    <t>Müdür / Dekan</t>
  </si>
  <si>
    <t>Ek Ödeme Oranları</t>
  </si>
  <si>
    <t>Ünvanı</t>
  </si>
  <si>
    <t>Dr.</t>
  </si>
  <si>
    <t>Öğr.Gör.</t>
  </si>
  <si>
    <t>Arş.Gör.</t>
  </si>
  <si>
    <t>Uzman</t>
  </si>
  <si>
    <t xml:space="preserve">3. </t>
  </si>
  <si>
    <t>Yan Ödeme</t>
  </si>
  <si>
    <t>Ödenek (Geliştirme Ödeneği Hariç)</t>
  </si>
  <si>
    <t>Tazminat (Makam,Temsil,Görev ve Yabancı Dil Tazminatı Hariç)</t>
  </si>
  <si>
    <t xml:space="preserve">Ek Ödeme Matrahı </t>
  </si>
  <si>
    <t>Matraha Esas Unsurlar</t>
  </si>
  <si>
    <t>(B) Bireysel Gelir Getirici Faaliyet Puanı :</t>
  </si>
  <si>
    <t>Kurum İçinde bireysel gelir getirici faaliyetlerden dolayı alınan mesai içi (B1)</t>
  </si>
  <si>
    <t>ve mesai dışı (B2) puanlarının toplamnından oluşan puanlardır.</t>
  </si>
  <si>
    <r>
      <rPr>
        <b/>
        <sz val="10"/>
        <rFont val="Arial Tur"/>
        <charset val="162"/>
      </rPr>
      <t>(B) =</t>
    </r>
    <r>
      <rPr>
        <sz val="10"/>
        <rFont val="Arial Tur"/>
        <charset val="162"/>
      </rPr>
      <t xml:space="preserve"> "Gelir Getirici Faaliyet Cetveline" göre alınan toplam puan.</t>
    </r>
  </si>
  <si>
    <t>Dönem Ek Ödeme Katsayısı :</t>
  </si>
  <si>
    <r>
      <t xml:space="preserve">İlgili dönemde tespit edilen ve 1 (bir) puanı ücrete dönüştürmek için kullanılan katsayıdır. İlgili ödeme döneminde dağıtımına karar verilen döner sermaye miktarının, ilgili ödeme döneminde birim bireysel net katkı puanları toplamına bölünmesi sonucu bulunan katsayıyı </t>
    </r>
    <r>
      <rPr>
        <b/>
        <sz val="10"/>
        <rFont val="Arial Tur"/>
        <charset val="162"/>
      </rPr>
      <t>(Dağıtılabilecek Miktar/Birim Bireysel Net Katkı Puanları Toplamı)</t>
    </r>
  </si>
  <si>
    <t>Yönetici Payı Oranları</t>
  </si>
  <si>
    <t>Görevi</t>
  </si>
  <si>
    <t>Oranı</t>
  </si>
  <si>
    <t>Rektör</t>
  </si>
  <si>
    <t>Rektör Yardımcısı</t>
  </si>
  <si>
    <t>Dekan</t>
  </si>
  <si>
    <t>Dekan Yardımcısı</t>
  </si>
  <si>
    <t xml:space="preserve">Müdür </t>
  </si>
  <si>
    <t>Müdür Yardımcısı</t>
  </si>
  <si>
    <t>B1     PUANI</t>
  </si>
  <si>
    <t>B2     PUANI</t>
  </si>
  <si>
    <t>*</t>
  </si>
  <si>
    <t>İzinli-Raporlu Öğr.Elemanı</t>
  </si>
  <si>
    <t>+</t>
  </si>
  <si>
    <t>Gerçek haftalık ders saati</t>
  </si>
  <si>
    <t>-</t>
  </si>
  <si>
    <t>İşleme alınmayan gün</t>
  </si>
  <si>
    <t>Adı ve Soyadı</t>
  </si>
  <si>
    <t xml:space="preserve">Ünvanı    </t>
  </si>
  <si>
    <t>T.C.</t>
  </si>
  <si>
    <t>Yukarıda Beyan Etmiş Olduğum Bilgilerin Doğru Olduğunu Kabul Ediyorum.</t>
  </si>
  <si>
    <t>Mesai İçi Çalışma</t>
  </si>
  <si>
    <t>Mesai Dışı Çalışma</t>
  </si>
  <si>
    <t>Üniversite İmkanları Kullanılmıştır.</t>
  </si>
  <si>
    <t>Üniversite İmkanları Kullanılmamıştır.</t>
  </si>
  <si>
    <t>Örnek x</t>
  </si>
  <si>
    <t>Örnek y</t>
  </si>
  <si>
    <t>Örnek z</t>
  </si>
  <si>
    <t xml:space="preserve">Döner Sermaye gelirlerinden yapılacak ek ödemenin hesaplanmasında, 18.02.2011 tarih ve 27850 sayılı Resmi Gazete’de yayımlanarak yürürlüğe giren “Yükseköğretim Kurumlarında Döner Sermaye Gelirlerinden Yapılacak Ek Ödemenin Dağıtılmasında Uygulanacak Usul ve Esaslara İlişkin Yönetmelik”in 5. Maddesi gereği, Üniversitemiz Yönetim Kurulunun Kararı üzerine, Bireysel Gelir Getirici Faaliyet (B) Puanı ; (Mesai içi : B1 ve Mesai Dışı : B2)  puanı kullanılacaktır. </t>
  </si>
  <si>
    <t>EK-2</t>
  </si>
  <si>
    <t>EK-3</t>
  </si>
  <si>
    <t>Birim Faaliyet Puanı</t>
  </si>
  <si>
    <t>TOPLAM FAALİYET PUANI</t>
  </si>
  <si>
    <t>Faaliyet Türü</t>
  </si>
  <si>
    <t>KATKI ORANI</t>
  </si>
  <si>
    <t>Mesai İçi İşlerde B1 Puanı Uygulanır dolayısı ile faaliyet puanı B1 kutucuğuna yazılacaktır. Mesai Dışı işlerde B2 Puanı uygulanır, ve faaliyet puanı B2 kutucuğuna yazılacaktır. Bunlar bir iş için Sadece B1 veya Sadece B2 olabileceği gibi her ikiside olabilir. O halde her iki kutucuğada ilgili puanın yazılması gerekir. Puantaj tutularak hesaplanan puanlar puantaj formundan otomatik olarak aktarılacaktır.</t>
  </si>
  <si>
    <t>AÇIKLAMA : BU ÖDEME CETVELİ PUANTAJ DÜZENLENEREK YAPILACAK ÖDEMELERDE KULLANILACAKTIR. PUAN BİLGİLERİ PUANTAJ CETVELİNDEN OTOMATİK OLARAK AKTARILACAKTIR.</t>
  </si>
  <si>
    <t>AÇIKLAMA : BU ÖDEME CETVELİ PUANTAJ DÜZENLENMEDEN DAHA ÖNCE YÖNETİM KURULUNCA BELİRLENMİŞ ÇALIŞMA SAATLERİ VE PUANLARIN MANUEL GİRİLMESİ İLE YAPILACAKTIR.</t>
  </si>
  <si>
    <t>AÇIKLAMA : BU ÖDEME CETVELİ ÜNİVERSİTE İMKANLARININ KULLANILMADIĞI İŞLER VEYA BÜNYESİNDE ATÖLYE VE LABORATUVAR OLMAYAN BİRİMLERDE YAPILAN İŞLER İÇİN DAHA ÖNCE PROTOKOL KAPSAMINDA BELİRLENMİŞ                                                                 ÖĞRETİM ELEMANI  / ELEMANLARI KATKI ORANLARININ MANUEL GİRİLMESİ İLE YAPILACAKTIR.</t>
  </si>
  <si>
    <t>Aylık (Ek Gösterge dahil)</t>
  </si>
  <si>
    <t>3.1.</t>
  </si>
  <si>
    <t>Üniversite Ödeneği</t>
  </si>
  <si>
    <t xml:space="preserve">3.2. </t>
  </si>
  <si>
    <t>İdari Görev Ödeneği</t>
  </si>
  <si>
    <t>3.3.</t>
  </si>
  <si>
    <t>Eğitim Öğretim Ödeneği</t>
  </si>
  <si>
    <t>TOPLAM KATKI ORANI</t>
  </si>
  <si>
    <t>Yapmış olduğum döner sermaye faaliyetini, 2547 Sayılı Yükseköğretim Kanununun 58 inci maddesinin ( e ) bendi kapsamında, Üniversite imkanlarını kullanmadan gerçekleştiğimi beyan ederim</t>
  </si>
  <si>
    <t>MASRAF TUTARI VEYA ÖDENMİŞ HAKEDİŞ</t>
  </si>
  <si>
    <t>11.</t>
  </si>
  <si>
    <t>12.</t>
  </si>
  <si>
    <t xml:space="preserve">AY / 1.Hafta </t>
  </si>
  <si>
    <t xml:space="preserve">AY / 2.Hafta </t>
  </si>
  <si>
    <t xml:space="preserve">AY / 3.Hafta </t>
  </si>
  <si>
    <t xml:space="preserve">AY / 4.Hafta </t>
  </si>
  <si>
    <t xml:space="preserve">AY / 5.Hafta </t>
  </si>
  <si>
    <t>Birim Adı</t>
  </si>
  <si>
    <t>Açıklama</t>
  </si>
  <si>
    <t>Mesai İçi   Puan</t>
  </si>
  <si>
    <t>Mesai Dışı Puan</t>
  </si>
  <si>
    <t>Bir Ders Saati (45 dk.)</t>
  </si>
  <si>
    <t>Bir Ders Saati İçin</t>
  </si>
  <si>
    <t>Türkçe Kursu</t>
  </si>
  <si>
    <t>Koordinatörlük yapılan programda ilgili dönemde yürütülen her ders için ayda 4 saat esas alınır.</t>
  </si>
  <si>
    <t>Sürekli Eğitim Uygulama Ve Araştırma Merkezi</t>
  </si>
  <si>
    <t>Uzaktan Eğitim Uygulama Ve Araştırma Merkezi</t>
  </si>
  <si>
    <t>Türkçe Öğretim, Uygulama Ve  Araştırma Merkezi</t>
  </si>
  <si>
    <t>Mühendislik Fakültesi</t>
  </si>
  <si>
    <t>Laboratuvar Analiz / Deney / Test Uygulaması</t>
  </si>
  <si>
    <t>Uygulama Başına</t>
  </si>
  <si>
    <t>BİRİM ADI YAZILACAK</t>
  </si>
  <si>
    <r>
      <rPr>
        <b/>
        <sz val="12"/>
        <color indexed="10"/>
        <rFont val="Times New Roman"/>
        <family val="1"/>
        <charset val="162"/>
      </rPr>
      <t>İŞİN ADI YAZILACAK</t>
    </r>
    <r>
      <rPr>
        <b/>
        <sz val="12"/>
        <rFont val="Times New Roman"/>
        <family val="1"/>
        <charset val="162"/>
      </rPr>
      <t xml:space="preserve"> EK ÖDEME PUANTAJ CETVELİ</t>
    </r>
  </si>
  <si>
    <t>xxxx</t>
  </si>
  <si>
    <t xml:space="preserve">KDV                            </t>
  </si>
  <si>
    <t>xxxxxxxxxxxxx</t>
  </si>
  <si>
    <t>AÇIKLAMA : BU ÖDEME CETVELİ 2547 SAYILI KANUNUN 58. MADDESİNİN (K) BENDİ UYARINCA ÜNİVERSİTE-SANAYİ İŞBİRLİĞİ KAPSAMINDA ARAŞTIRMA VE GELİŞTİRME, TASARIM VE YENİLİK PROJELERİ İLE FAALİYETLERİ KAPSAMINDA YAPILAN İŞLER İÇİN DAHA ÖNCE PROTOKOL KAPSAMINDA BELİRLENMİŞ ÖĞRETİM ELEMANI  / ELEMANLARI KATKI ORANLARININ MANUEL GİRİLMESİ İLE YAPILACAKTIR.</t>
  </si>
  <si>
    <t>EK-4</t>
  </si>
  <si>
    <t>Yapmış olduğum döner sermaye faaliyetini, 2547 Sayılı Yükseköğretim Kanununun 58 inci maddesinin ( k ) bendi kapsamında gerçekleştiğimi beyan ederim</t>
  </si>
  <si>
    <t>Öğrt.Gör.Dr.</t>
  </si>
  <si>
    <t>Arş.Gör.Dr.</t>
  </si>
  <si>
    <t>Öğrt.Gör.</t>
  </si>
  <si>
    <t xml:space="preserve">Okutman </t>
  </si>
  <si>
    <t>İleri Teknolojiler Uygulama Ve Araştırma Merkezi</t>
  </si>
  <si>
    <t>Gıda Kontrol Uygulama Ve Araştırma Merkezi</t>
  </si>
  <si>
    <t>10-20 dk Asenkron Çekimi Seslendirmesi</t>
  </si>
  <si>
    <t>Her bir 10-20 dakika çekim için 3 saat esas alınır.</t>
  </si>
  <si>
    <t>Senkron ders oturumunun gerçekleştirilmesi</t>
  </si>
  <si>
    <t>Her bir 50-60 dk asenkron ders için 3 saat esas alınır.</t>
  </si>
  <si>
    <t>Yazılı ve Görsel Ham İçeriğin Geliştirilmesi</t>
  </si>
  <si>
    <t>Her bir 20 sayfa /slayt için 1 saat esas alınır.</t>
  </si>
  <si>
    <t>Asenkron Derslerin Geliştirilmesi</t>
  </si>
  <si>
    <t>Her 5 sayfa/slayt yada 10- 20 dk lık asekron ders için 2 saat esas alınır.</t>
  </si>
  <si>
    <t>Öğrenme Yönetim Sistemi Konfigürasyonu</t>
  </si>
  <si>
    <t>Her bir ders için 3 saat esas alınır.</t>
  </si>
  <si>
    <t>Senkron Ders Oturumlarının Denetimi ve Gözlenmesi</t>
  </si>
  <si>
    <t>Her bir sanal ders oturumu için 1 saat esas alınır.</t>
  </si>
  <si>
    <t>Ders Koordinasyonu ve Denetimi</t>
  </si>
  <si>
    <t>Her bir ders için 2 saat esas alınır.</t>
  </si>
  <si>
    <t>Çevrimiçi Değerlendirme Koordinasyonu</t>
  </si>
  <si>
    <t>Kurs Koordinatörlüğü</t>
  </si>
  <si>
    <t>Unvan/Görev</t>
  </si>
  <si>
    <t>Öğretim Elemanı</t>
  </si>
  <si>
    <t xml:space="preserve">Öğrt.Elm. / Kurs Koordinatörü </t>
  </si>
  <si>
    <t>Öğrt.Elm. / Eğitmen</t>
  </si>
  <si>
    <t>Öğrt.Elm. / Eğitmen Yardımcısı</t>
  </si>
  <si>
    <t>DÖNER SERMAYE İŞLETME MÜDÜRLÜĞÜ</t>
  </si>
  <si>
    <t>13.</t>
  </si>
  <si>
    <t>EK-1 ve EK-2 Dağıtım Cetveli; 2547 Sayılı Yükseköğretim Kanununun 58 inci maddesinin ( c ) ve ( d ) bendi kapsamında bulunan birimler tarafından kullanılacaktır.</t>
  </si>
  <si>
    <t>EK-3 Dağıtım Cetveli; 2547 Sayılı Yükseköğretim Kanununun 58 inci maddesinin ( c ) ve ( d ) bendi kapsamı dışındaki birimler ile öğretim elemanlarının üniversite imkanlarını kullanmadan gerçekleştirdikleri hizmetler için (2547 - 58-e) kullanılacaktır.</t>
  </si>
  <si>
    <t>EK-4 Dağıtım Cetveli; 2547 Sayılı Yükseköğretim Kanununun 58 inci maddesinin ( k ) bendi kapsamında gerçekleştirilen hizmetler için kullanılacaktır.</t>
  </si>
  <si>
    <t>Dr.Öğr.Gör.</t>
  </si>
  <si>
    <t>Uygulama Dersleri Kurslar/Eğitimler</t>
  </si>
  <si>
    <t>Teorik Dersler Kurslar/Eğitimler</t>
  </si>
  <si>
    <t>Kurslar Eğitimler</t>
  </si>
  <si>
    <t>Öğrt.Elm. /  Koordinatör</t>
  </si>
  <si>
    <t xml:space="preserve">Her Ders Saati İçin 0,15 Ders Ücreti </t>
  </si>
  <si>
    <t>x</t>
  </si>
  <si>
    <t>Mesai Saati     Toplamı</t>
  </si>
  <si>
    <t>Örnek KİŞİ A</t>
  </si>
  <si>
    <t>Örnek KİŞİ B</t>
  </si>
  <si>
    <t>Pe</t>
  </si>
  <si>
    <t>YALOVA ÜNİVERSİTESİ</t>
  </si>
  <si>
    <t>Başlama Tarihi:.../.../20...</t>
  </si>
  <si>
    <t>Bitiş Tarihi:.../.../20...</t>
  </si>
  <si>
    <t>Bütçe Yılı : 20…</t>
  </si>
  <si>
    <t>Ait Olduğu Ay :</t>
  </si>
  <si>
    <t>…./…./ 20</t>
  </si>
  <si>
    <t xml:space="preserve">……. 20... TARİH VE ….  SAYLI ÜNİVERSİTE YÖNETİM KURULU KARARI </t>
  </si>
  <si>
    <t xml:space="preserve"> 20... MALİ YILI GELİR GETİRİCİ FAALİYET CETVELİ</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</si>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</sst>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 _T_L_-;\-* #,##0\ _T_L_-;_-* &quot;-&quot;\ _T_L_-;_-@_-"/>
    <numFmt numFmtId="165" formatCode="_-* #,##0.00\ _T_L_-;\-* #,##0.00\ _T_L_-;_-* &quot;-&quot;??\ _T_L_-;_-@_-"/>
    <numFmt numFmtId="166" formatCode="#,##0.0000"/>
    <numFmt numFmtId="167" formatCode="0.0000%"/>
    <numFmt numFmtId="168" formatCode="#,##0_ ;\-#,##0\ "/>
    <numFmt numFmtId="169" formatCode="#,##0.0000_ ;\-#,##0.0000\ "/>
    <numFmt numFmtId="170" formatCode="#,##0.00_ ;\-#,##0.00\ "/>
  </numFmts>
  <fonts count="57" x14ac:knownFonts="1">
    <font>
      <sz val="10"/>
      <name val="Arial Tur"/>
      <charset val="162"/>
    </font>
    <font>
      <sz val="10"/>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8"/>
      <name val="Arial Tur"/>
      <charset val="162"/>
    </font>
    <font>
      <b/>
      <sz val="10"/>
      <name val="Arial Tur"/>
      <charset val="162"/>
    </font>
    <font>
      <b/>
      <sz val="9"/>
      <name val="Arial Tur"/>
      <charset val="162"/>
    </font>
    <font>
      <b/>
      <sz val="8"/>
      <color indexed="8"/>
      <name val="Calibri"/>
      <family val="2"/>
      <charset val="162"/>
    </font>
    <font>
      <b/>
      <sz val="8"/>
      <name val="Arial Tur"/>
      <charset val="162"/>
    </font>
    <font>
      <b/>
      <sz val="8"/>
      <color indexed="10"/>
      <name val="Arial Tur"/>
      <charset val="162"/>
    </font>
    <font>
      <b/>
      <sz val="12"/>
      <color indexed="8"/>
      <name val="Calibri"/>
      <family val="2"/>
      <charset val="162"/>
    </font>
    <font>
      <b/>
      <sz val="10"/>
      <color indexed="8"/>
      <name val="Calibri"/>
      <family val="2"/>
      <charset val="162"/>
    </font>
    <font>
      <sz val="9"/>
      <name val="Arial Tur"/>
      <charset val="162"/>
    </font>
    <font>
      <u/>
      <sz val="10"/>
      <name val="Arial Tur"/>
      <charset val="162"/>
    </font>
    <font>
      <sz val="10"/>
      <name val="Arial"/>
      <family val="2"/>
      <charset val="162"/>
    </font>
    <font>
      <sz val="13"/>
      <name val="Arial"/>
      <family val="2"/>
    </font>
    <font>
      <b/>
      <sz val="10"/>
      <name val="Arial"/>
      <family val="2"/>
      <charset val="162"/>
    </font>
    <font>
      <sz val="9"/>
      <name val="Arial"/>
      <family val="2"/>
    </font>
    <font>
      <sz val="7"/>
      <name val="Arial"/>
      <family val="2"/>
    </font>
    <font>
      <sz val="6"/>
      <name val="Arial"/>
      <family val="2"/>
    </font>
    <font>
      <sz val="6"/>
      <name val="Arial"/>
      <family val="2"/>
      <charset val="162"/>
    </font>
    <font>
      <b/>
      <sz val="7"/>
      <name val="Arial"/>
      <family val="2"/>
      <charset val="162"/>
    </font>
    <font>
      <sz val="8"/>
      <name val="Arial"/>
      <family val="2"/>
    </font>
    <font>
      <b/>
      <sz val="8"/>
      <name val="Arial"/>
      <family val="2"/>
    </font>
    <font>
      <b/>
      <sz val="9"/>
      <name val="Arial"/>
      <family val="2"/>
      <charset val="162"/>
    </font>
    <font>
      <b/>
      <sz val="8"/>
      <name val="Arial"/>
      <family val="2"/>
      <charset val="162"/>
    </font>
    <font>
      <b/>
      <sz val="7"/>
      <name val="Arial Tur"/>
      <charset val="162"/>
    </font>
    <font>
      <b/>
      <sz val="6"/>
      <name val="Arial Tur"/>
      <charset val="162"/>
    </font>
    <font>
      <sz val="7"/>
      <name val="Arial Tur"/>
      <charset val="162"/>
    </font>
    <font>
      <b/>
      <sz val="12"/>
      <name val="Times New Roman"/>
      <family val="1"/>
      <charset val="162"/>
    </font>
    <font>
      <sz val="8"/>
      <name val="Arial"/>
      <family val="2"/>
      <charset val="162"/>
    </font>
    <font>
      <b/>
      <sz val="10"/>
      <name val="Times New Roman"/>
      <family val="1"/>
      <charset val="162"/>
    </font>
    <font>
      <b/>
      <sz val="9"/>
      <name val="Times New Roman"/>
      <family val="1"/>
      <charset val="162"/>
    </font>
    <font>
      <sz val="9"/>
      <name val="Times New Roman"/>
      <family val="1"/>
      <charset val="162"/>
    </font>
    <font>
      <b/>
      <sz val="12"/>
      <color indexed="10"/>
      <name val="Times New Roman"/>
      <family val="1"/>
      <charset val="162"/>
    </font>
    <font>
      <sz val="10"/>
      <color indexed="10"/>
      <name val="Arial Tur"/>
      <charset val="162"/>
    </font>
    <font>
      <b/>
      <sz val="8"/>
      <color indexed="10"/>
      <name val="Arial Tur"/>
      <charset val="162"/>
    </font>
    <font>
      <b/>
      <sz val="10"/>
      <color indexed="10"/>
      <name val="Arial Tur"/>
      <charset val="162"/>
    </font>
    <font>
      <sz val="10"/>
      <color indexed="55"/>
      <name val="Arial Tur"/>
      <charset val="162"/>
    </font>
    <font>
      <b/>
      <sz val="12"/>
      <color indexed="10"/>
      <name val="Times New Roman"/>
      <family val="1"/>
      <charset val="162"/>
    </font>
    <font>
      <sz val="10"/>
      <color indexed="8"/>
      <name val="Arial Tur"/>
      <charset val="162"/>
    </font>
    <font>
      <sz val="10"/>
      <color indexed="55"/>
      <name val="Arial Tur"/>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0"/>
        <bgColor indexed="64"/>
      </patternFill>
    </fill>
    <fill>
      <patternFill patternType="solid">
        <fgColor indexed="45"/>
        <bgColor indexed="64"/>
      </patternFill>
    </fill>
    <fill>
      <patternFill patternType="solid">
        <fgColor indexed="31"/>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11"/>
        <bgColor indexed="64"/>
      </patternFill>
    </fill>
    <fill>
      <patternFill patternType="solid">
        <fgColor indexed="9"/>
        <bgColor indexed="64"/>
      </patternFill>
    </fill>
    <fill>
      <patternFill patternType="solid">
        <fgColor indexed="62"/>
        <bgColor indexed="64"/>
      </patternFill>
    </fill>
    <fill>
      <patternFill patternType="solid">
        <fgColor indexed="44"/>
        <bgColor indexed="64"/>
      </patternFill>
    </fill>
    <fill>
      <patternFill patternType="solid">
        <fgColor indexed="13"/>
        <bgColor indexed="64"/>
      </patternFill>
    </fill>
    <fill>
      <patternFill patternType="solid">
        <fgColor indexed="22"/>
        <bgColor indexed="64"/>
      </patternFill>
    </fill>
    <fill>
      <patternFill patternType="solid">
        <fgColor indexed="51"/>
        <bgColor indexed="64"/>
      </patternFill>
    </fill>
    <fill>
      <patternFill patternType="solid">
        <fgColor theme="0"/>
        <bgColor indexed="64"/>
      </patternFill>
    </fill>
    <fill>
      <patternFill patternType="solid">
        <fgColor theme="0" tint="-0.14999847407452621"/>
        <bgColor indexed="64"/>
      </patternFill>
    </fill>
  </fills>
  <borders count="147">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double">
        <color indexed="64"/>
      </right>
      <top/>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style="double">
        <color indexed="64"/>
      </left>
      <right style="double">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DashDot">
        <color indexed="64"/>
      </left>
      <right style="mediumDashDot">
        <color indexed="64"/>
      </right>
      <top style="double">
        <color indexed="64"/>
      </top>
      <bottom style="thin">
        <color indexed="64"/>
      </bottom>
      <diagonal/>
    </border>
    <border>
      <left style="mediumDashDotDot">
        <color indexed="64"/>
      </left>
      <right style="mediumDashDotDot">
        <color indexed="64"/>
      </right>
      <top style="double">
        <color indexed="64"/>
      </top>
      <bottom style="thin">
        <color indexed="64"/>
      </bottom>
      <diagonal/>
    </border>
    <border>
      <left style="mediumDashDotDot">
        <color indexed="64"/>
      </left>
      <right style="mediumDashDotDot">
        <color indexed="64"/>
      </right>
      <top/>
      <bottom style="thin">
        <color indexed="64"/>
      </bottom>
      <diagonal/>
    </border>
    <border>
      <left style="mediumDashDot">
        <color indexed="64"/>
      </left>
      <right style="mediumDashDot">
        <color indexed="64"/>
      </right>
      <top/>
      <bottom style="thin">
        <color indexed="64"/>
      </bottom>
      <diagonal/>
    </border>
    <border>
      <left/>
      <right style="hair">
        <color indexed="64"/>
      </right>
      <top style="thin">
        <color indexed="64"/>
      </top>
      <bottom style="double">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thin">
        <color indexed="64"/>
      </top>
      <bottom style="double">
        <color indexed="64"/>
      </bottom>
      <diagonal/>
    </border>
    <border>
      <left style="mediumDashDot">
        <color indexed="64"/>
      </left>
      <right style="mediumDashDot">
        <color indexed="64"/>
      </right>
      <top style="thin">
        <color indexed="64"/>
      </top>
      <bottom style="double">
        <color indexed="64"/>
      </bottom>
      <diagonal/>
    </border>
    <border>
      <left style="mediumDashDotDot">
        <color indexed="64"/>
      </left>
      <right style="mediumDashDotDot">
        <color indexed="64"/>
      </right>
      <top style="thin">
        <color indexed="64"/>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8"/>
      </right>
      <top style="double">
        <color indexed="64"/>
      </top>
      <bottom style="thin">
        <color indexed="22"/>
      </bottom>
      <diagonal/>
    </border>
    <border>
      <left style="double">
        <color indexed="8"/>
      </left>
      <right style="double">
        <color indexed="8"/>
      </right>
      <top style="double">
        <color indexed="64"/>
      </top>
      <bottom style="thin">
        <color indexed="22"/>
      </bottom>
      <diagonal/>
    </border>
    <border>
      <left style="double">
        <color indexed="8"/>
      </left>
      <right style="double">
        <color indexed="64"/>
      </right>
      <top style="double">
        <color indexed="64"/>
      </top>
      <bottom style="thin">
        <color indexed="22"/>
      </bottom>
      <diagonal/>
    </border>
    <border>
      <left style="double">
        <color indexed="64"/>
      </left>
      <right style="double">
        <color indexed="8"/>
      </right>
      <top style="thin">
        <color indexed="22"/>
      </top>
      <bottom style="thin">
        <color indexed="22"/>
      </bottom>
      <diagonal/>
    </border>
    <border>
      <left style="double">
        <color indexed="8"/>
      </left>
      <right style="double">
        <color indexed="8"/>
      </right>
      <top style="thin">
        <color indexed="22"/>
      </top>
      <bottom style="thin">
        <color indexed="22"/>
      </bottom>
      <diagonal/>
    </border>
    <border>
      <left style="double">
        <color indexed="8"/>
      </left>
      <right style="double">
        <color indexed="64"/>
      </right>
      <top style="thin">
        <color indexed="22"/>
      </top>
      <bottom style="thin">
        <color indexed="22"/>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double">
        <color indexed="64"/>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ck">
        <color indexed="64"/>
      </left>
      <right style="thick">
        <color indexed="64"/>
      </right>
      <top style="thick">
        <color indexed="64"/>
      </top>
      <bottom style="thick">
        <color indexed="64"/>
      </bottom>
      <diagonal/>
    </border>
    <border>
      <left/>
      <right style="double">
        <color indexed="64"/>
      </right>
      <top style="medium">
        <color indexed="64"/>
      </top>
      <bottom style="double">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double">
        <color indexed="64"/>
      </right>
      <top style="thin">
        <color indexed="64"/>
      </top>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top/>
      <bottom style="thick">
        <color indexed="64"/>
      </bottom>
      <diagonal/>
    </border>
    <border>
      <left style="double">
        <color indexed="64"/>
      </left>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style="double">
        <color indexed="64"/>
      </left>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mediumDashDotDot">
        <color indexed="64"/>
      </left>
      <right/>
      <top style="double">
        <color indexed="64"/>
      </top>
      <bottom/>
      <diagonal/>
    </border>
    <border>
      <left/>
      <right style="mediumDashDotDot">
        <color indexed="64"/>
      </right>
      <top style="double">
        <color indexed="64"/>
      </top>
      <bottom/>
      <diagonal/>
    </border>
    <border>
      <left style="mediumDashDotDot">
        <color indexed="64"/>
      </left>
      <right/>
      <top/>
      <bottom style="double">
        <color indexed="64"/>
      </bottom>
      <diagonal/>
    </border>
    <border>
      <left/>
      <right style="mediumDashDotDot">
        <color indexed="64"/>
      </right>
      <top/>
      <bottom style="double">
        <color indexed="64"/>
      </bottom>
      <diagonal/>
    </border>
    <border>
      <left style="mediumDashDotDot">
        <color indexed="64"/>
      </left>
      <right style="mediumDashDotDot">
        <color indexed="64"/>
      </right>
      <top style="double">
        <color indexed="64"/>
      </top>
      <bottom/>
      <diagonal/>
    </border>
    <border>
      <left style="mediumDashDotDot">
        <color indexed="64"/>
      </left>
      <right style="mediumDashDotDot">
        <color indexed="64"/>
      </right>
      <top/>
      <bottom style="double">
        <color indexed="64"/>
      </bottom>
      <diagonal/>
    </border>
    <border>
      <left style="mediumDashDotDot">
        <color indexed="64"/>
      </left>
      <right style="double">
        <color indexed="64"/>
      </right>
      <top style="double">
        <color indexed="64"/>
      </top>
      <bottom/>
      <diagonal/>
    </border>
    <border>
      <left style="mediumDashDotDot">
        <color indexed="64"/>
      </left>
      <right style="double">
        <color indexed="64"/>
      </right>
      <top/>
      <bottom style="double">
        <color indexed="64"/>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thin">
        <color indexed="64"/>
      </right>
      <top/>
      <bottom/>
      <diagonal/>
    </border>
    <border>
      <left style="mediumDashDot">
        <color indexed="64"/>
      </left>
      <right style="mediumDashDot">
        <color indexed="64"/>
      </right>
      <top style="thin">
        <color indexed="64"/>
      </top>
      <bottom/>
      <diagonal/>
    </border>
    <border>
      <left style="mediumDashDot">
        <color indexed="64"/>
      </left>
      <right style="mediumDashDot">
        <color indexed="64"/>
      </right>
      <top/>
      <bottom style="thick">
        <color indexed="64"/>
      </bottom>
      <diagonal/>
    </border>
    <border>
      <left style="mediumDashDotDot">
        <color indexed="64"/>
      </left>
      <right style="mediumDashDotDot">
        <color indexed="64"/>
      </right>
      <top style="thin">
        <color indexed="64"/>
      </top>
      <bottom/>
      <diagonal/>
    </border>
    <border>
      <left style="mediumDashDotDot">
        <color indexed="64"/>
      </left>
      <right style="mediumDashDotDot">
        <color indexed="64"/>
      </right>
      <top/>
      <bottom style="thick">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ck">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style="hair">
        <color indexed="64"/>
      </top>
      <bottom style="thick">
        <color indexed="64"/>
      </bottom>
      <diagonal/>
    </border>
    <border>
      <left/>
      <right/>
      <top style="thin">
        <color indexed="64"/>
      </top>
      <bottom style="hair">
        <color indexed="64"/>
      </bottom>
      <diagonal/>
    </border>
    <border>
      <left/>
      <right/>
      <top style="hair">
        <color indexed="64"/>
      </top>
      <bottom style="thick">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right/>
      <top/>
      <bottom style="thick">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top/>
      <bottom style="thin">
        <color indexed="64"/>
      </bottom>
      <diagonal/>
    </border>
    <border>
      <left style="double">
        <color indexed="64"/>
      </left>
      <right style="thin">
        <color indexed="64"/>
      </right>
      <top/>
      <bottom style="thick">
        <color indexed="64"/>
      </bottom>
      <diagonal/>
    </border>
    <border>
      <left style="thin">
        <color indexed="64"/>
      </left>
      <right style="double">
        <color indexed="64"/>
      </right>
      <top/>
      <bottom style="thick">
        <color indexed="64"/>
      </bottom>
      <diagonal/>
    </border>
    <border>
      <left style="double">
        <color indexed="8"/>
      </left>
      <right/>
      <top style="thin">
        <color indexed="22"/>
      </top>
      <bottom style="thin">
        <color indexed="22"/>
      </bottom>
      <diagonal/>
    </border>
    <border>
      <left/>
      <right/>
      <top style="thin">
        <color indexed="22"/>
      </top>
      <bottom style="thin">
        <color indexed="22"/>
      </bottom>
      <diagonal/>
    </border>
    <border>
      <left/>
      <right style="double">
        <color indexed="8"/>
      </right>
      <top style="thin">
        <color indexed="22"/>
      </top>
      <bottom style="thin">
        <color indexed="22"/>
      </bottom>
      <diagonal/>
    </border>
    <border>
      <left style="double">
        <color indexed="64"/>
      </left>
      <right/>
      <top style="thin">
        <color indexed="22"/>
      </top>
      <bottom style="double">
        <color indexed="64"/>
      </bottom>
      <diagonal/>
    </border>
    <border>
      <left/>
      <right style="double">
        <color indexed="64"/>
      </right>
      <top style="thin">
        <color indexed="22"/>
      </top>
      <bottom style="double">
        <color indexed="64"/>
      </bottom>
      <diagonal/>
    </border>
    <border>
      <left style="double">
        <color indexed="64"/>
      </left>
      <right/>
      <top style="thin">
        <color indexed="22"/>
      </top>
      <bottom style="thin">
        <color indexed="22"/>
      </bottom>
      <diagonal/>
    </border>
    <border>
      <left/>
      <right style="double">
        <color indexed="64"/>
      </right>
      <top style="thin">
        <color indexed="22"/>
      </top>
      <bottom style="thin">
        <color indexed="22"/>
      </bottom>
      <diagonal/>
    </border>
    <border>
      <left style="double">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double">
        <color indexed="64"/>
      </top>
      <bottom style="thin">
        <color indexed="22"/>
      </bottom>
      <diagonal/>
    </border>
    <border>
      <left/>
      <right style="double">
        <color indexed="8"/>
      </right>
      <top style="double">
        <color indexed="64"/>
      </top>
      <bottom style="thin">
        <color indexed="22"/>
      </bottom>
      <diagonal/>
    </border>
    <border>
      <left/>
      <right style="double">
        <color indexed="8"/>
      </right>
      <top style="thin">
        <color indexed="22"/>
      </top>
      <bottom style="double">
        <color indexed="64"/>
      </bottom>
      <diagonal/>
    </border>
    <border>
      <left/>
      <right/>
      <top style="thin">
        <color indexed="64"/>
      </top>
      <bottom style="thin">
        <color indexed="64"/>
      </bottom>
      <diagonal/>
    </border>
    <border>
      <left/>
      <right style="double">
        <color indexed="64"/>
      </right>
      <top style="double">
        <color indexed="64"/>
      </top>
      <bottom style="thin">
        <color indexed="22"/>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8"/>
      </left>
      <right/>
      <top style="thin">
        <color indexed="22"/>
      </top>
      <bottom style="double">
        <color indexed="64"/>
      </bottom>
      <diagonal/>
    </border>
    <border>
      <left/>
      <right/>
      <top style="thin">
        <color indexed="22"/>
      </top>
      <bottom style="double">
        <color indexed="64"/>
      </bottom>
      <diagonal/>
    </border>
    <border>
      <left/>
      <right style="double">
        <color indexed="64"/>
      </right>
      <top style="thin">
        <color indexed="64"/>
      </top>
      <bottom/>
      <diagonal/>
    </border>
    <border>
      <left/>
      <right/>
      <top style="thin">
        <color indexed="64"/>
      </top>
      <bottom/>
      <diagonal/>
    </border>
    <border>
      <left style="double">
        <color indexed="8"/>
      </left>
      <right/>
      <top style="double">
        <color indexed="64"/>
      </top>
      <bottom style="thin">
        <color indexed="22"/>
      </bottom>
      <diagonal/>
    </border>
    <border>
      <left/>
      <right/>
      <top style="double">
        <color indexed="64"/>
      </top>
      <bottom style="thin">
        <color indexed="22"/>
      </bottom>
      <diagonal/>
    </border>
    <border>
      <left style="thin">
        <color indexed="64"/>
      </left>
      <right style="double">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ashed">
        <color indexed="64"/>
      </right>
      <top style="medium">
        <color indexed="64"/>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16" borderId="5" applyNumberFormat="0" applyAlignment="0" applyProtection="0"/>
    <xf numFmtId="0" fontId="11" fillId="7" borderId="6" applyNumberFormat="0" applyAlignment="0" applyProtection="0"/>
    <xf numFmtId="0" fontId="12" fillId="16" borderId="6" applyNumberFormat="0" applyAlignment="0" applyProtection="0"/>
    <xf numFmtId="0" fontId="13" fillId="17" borderId="7" applyNumberFormat="0" applyAlignment="0" applyProtection="0"/>
    <xf numFmtId="0" fontId="14" fillId="4" borderId="0" applyNumberFormat="0" applyBorder="0" applyAlignment="0" applyProtection="0"/>
    <xf numFmtId="0" fontId="15" fillId="3" borderId="0" applyNumberFormat="0" applyBorder="0" applyAlignment="0" applyProtection="0"/>
    <xf numFmtId="0" fontId="29" fillId="0" borderId="0"/>
    <xf numFmtId="0" fontId="2" fillId="0" borderId="0"/>
    <xf numFmtId="0" fontId="2" fillId="18" borderId="8" applyNumberFormat="0" applyFont="0" applyAlignment="0" applyProtection="0"/>
    <xf numFmtId="0" fontId="16" fillId="19" borderId="0" applyNumberFormat="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3" borderId="0" applyNumberFormat="0" applyBorder="0" applyAlignment="0" applyProtection="0"/>
    <xf numFmtId="9" fontId="1" fillId="0" borderId="0" applyFont="0" applyFill="0" applyBorder="0" applyAlignment="0" applyProtection="0"/>
  </cellStyleXfs>
  <cellXfs count="626">
    <xf numFmtId="0" fontId="0" fillId="0" borderId="0" xfId="0"/>
    <xf numFmtId="0" fontId="0" fillId="0" borderId="0" xfId="0" applyAlignment="1">
      <alignment vertical="center"/>
    </xf>
    <xf numFmtId="0" fontId="0" fillId="0" borderId="10" xfId="0" applyBorder="1" applyAlignment="1">
      <alignment vertical="center"/>
    </xf>
    <xf numFmtId="0" fontId="0" fillId="0" borderId="11" xfId="0" applyBorder="1" applyAlignment="1">
      <alignment vertical="center"/>
    </xf>
    <xf numFmtId="0" fontId="2" fillId="0" borderId="12" xfId="33" applyBorder="1" applyAlignment="1">
      <alignment vertical="center"/>
    </xf>
    <xf numFmtId="0" fontId="0" fillId="0" borderId="0" xfId="0" applyAlignment="1">
      <alignment wrapText="1"/>
    </xf>
    <xf numFmtId="0" fontId="20" fillId="0" borderId="13"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50" fillId="0" borderId="0" xfId="0" applyFont="1" applyAlignment="1">
      <alignment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31" fillId="0" borderId="0" xfId="0" applyFont="1" applyAlignment="1">
      <alignment horizontal="center" vertical="center"/>
    </xf>
    <xf numFmtId="0" fontId="31"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34" fillId="24" borderId="10" xfId="0" applyFont="1" applyFill="1" applyBorder="1" applyAlignment="1">
      <alignment horizontal="center" vertical="center" wrapText="1"/>
    </xf>
    <xf numFmtId="0" fontId="37" fillId="25" borderId="16" xfId="0" applyFont="1" applyFill="1" applyBorder="1" applyAlignment="1">
      <alignment horizontal="center" vertical="center"/>
    </xf>
    <xf numFmtId="0" fontId="37" fillId="25" borderId="17" xfId="0" applyFont="1" applyFill="1" applyBorder="1" applyAlignment="1">
      <alignment horizontal="center" vertical="center"/>
    </xf>
    <xf numFmtId="0" fontId="37" fillId="25" borderId="18" xfId="0" applyFont="1" applyFill="1" applyBorder="1" applyAlignment="1">
      <alignment horizontal="center" vertical="center"/>
    </xf>
    <xf numFmtId="0" fontId="37" fillId="25" borderId="19" xfId="0" applyFont="1" applyFill="1" applyBorder="1" applyAlignment="1">
      <alignment horizontal="center" vertical="center"/>
    </xf>
    <xf numFmtId="0" fontId="37" fillId="26" borderId="16" xfId="0" applyFont="1" applyFill="1" applyBorder="1" applyAlignment="1">
      <alignment horizontal="center" vertical="center"/>
    </xf>
    <xf numFmtId="3" fontId="37" fillId="26" borderId="16" xfId="0" applyNumberFormat="1" applyFont="1" applyFill="1" applyBorder="1" applyAlignment="1">
      <alignment horizontal="center" vertical="center"/>
    </xf>
    <xf numFmtId="3" fontId="37" fillId="26" borderId="17" xfId="0" applyNumberFormat="1" applyFont="1" applyFill="1" applyBorder="1" applyAlignment="1">
      <alignment horizontal="center" vertical="center"/>
    </xf>
    <xf numFmtId="3" fontId="37" fillId="26" borderId="18" xfId="0" applyNumberFormat="1" applyFont="1" applyFill="1" applyBorder="1" applyAlignment="1">
      <alignment horizontal="center" vertical="center"/>
    </xf>
    <xf numFmtId="0" fontId="37" fillId="26" borderId="20" xfId="0" applyFont="1" applyFill="1" applyBorder="1" applyAlignment="1">
      <alignment horizontal="center" vertical="center"/>
    </xf>
    <xf numFmtId="3" fontId="37" fillId="27" borderId="16" xfId="0" applyNumberFormat="1" applyFont="1" applyFill="1" applyBorder="1" applyAlignment="1">
      <alignment horizontal="center" vertical="center"/>
    </xf>
    <xf numFmtId="3" fontId="37" fillId="27" borderId="17" xfId="0" applyNumberFormat="1" applyFont="1" applyFill="1" applyBorder="1" applyAlignment="1">
      <alignment horizontal="center" vertical="center"/>
    </xf>
    <xf numFmtId="3" fontId="37" fillId="27" borderId="18" xfId="0" applyNumberFormat="1" applyFont="1" applyFill="1" applyBorder="1" applyAlignment="1">
      <alignment horizontal="center" vertical="center"/>
    </xf>
    <xf numFmtId="3" fontId="37" fillId="27" borderId="21" xfId="0" applyNumberFormat="1" applyFont="1" applyFill="1" applyBorder="1" applyAlignment="1">
      <alignment horizontal="center" vertical="center"/>
    </xf>
    <xf numFmtId="3" fontId="37" fillId="28" borderId="16" xfId="0" applyNumberFormat="1" applyFont="1" applyFill="1" applyBorder="1" applyAlignment="1">
      <alignment horizontal="center" vertical="center"/>
    </xf>
    <xf numFmtId="3" fontId="37" fillId="28" borderId="17" xfId="0" applyNumberFormat="1" applyFont="1" applyFill="1" applyBorder="1" applyAlignment="1">
      <alignment horizontal="center" vertical="center"/>
    </xf>
    <xf numFmtId="3" fontId="37" fillId="28" borderId="18" xfId="0" applyNumberFormat="1" applyFont="1" applyFill="1" applyBorder="1" applyAlignment="1">
      <alignment horizontal="center" vertical="center"/>
    </xf>
    <xf numFmtId="3" fontId="37" fillId="28" borderId="21" xfId="0" applyNumberFormat="1" applyFont="1" applyFill="1" applyBorder="1" applyAlignment="1">
      <alignment horizontal="center" vertical="center"/>
    </xf>
    <xf numFmtId="3" fontId="37" fillId="29" borderId="16" xfId="0" applyNumberFormat="1" applyFont="1" applyFill="1" applyBorder="1" applyAlignment="1">
      <alignment horizontal="center" vertical="center"/>
    </xf>
    <xf numFmtId="3" fontId="37" fillId="29" borderId="17" xfId="0" applyNumberFormat="1" applyFont="1" applyFill="1" applyBorder="1" applyAlignment="1">
      <alignment horizontal="center" vertical="center"/>
    </xf>
    <xf numFmtId="3" fontId="37" fillId="29" borderId="18" xfId="0" applyNumberFormat="1" applyFont="1" applyFill="1" applyBorder="1" applyAlignment="1">
      <alignment horizontal="center" vertical="center"/>
    </xf>
    <xf numFmtId="3" fontId="37" fillId="29" borderId="21" xfId="0" applyNumberFormat="1" applyFont="1" applyFill="1" applyBorder="1" applyAlignment="1">
      <alignment horizontal="center" vertical="center"/>
    </xf>
    <xf numFmtId="3" fontId="37" fillId="24" borderId="0" xfId="0" applyNumberFormat="1" applyFont="1" applyFill="1" applyAlignment="1">
      <alignment horizontal="center" vertical="center" wrapText="1"/>
    </xf>
    <xf numFmtId="0" fontId="37" fillId="25" borderId="22" xfId="0" applyFont="1" applyFill="1" applyBorder="1" applyAlignment="1">
      <alignment horizontal="center" vertical="center"/>
    </xf>
    <xf numFmtId="0" fontId="37" fillId="26" borderId="21" xfId="0" applyFont="1" applyFill="1" applyBorder="1" applyAlignment="1">
      <alignment horizontal="center" vertical="center"/>
    </xf>
    <xf numFmtId="0" fontId="37" fillId="25" borderId="23" xfId="0" applyFont="1" applyFill="1" applyBorder="1" applyAlignment="1">
      <alignment horizontal="center" vertical="center"/>
    </xf>
    <xf numFmtId="0" fontId="37" fillId="26" borderId="23" xfId="0" applyFont="1" applyFill="1" applyBorder="1" applyAlignment="1">
      <alignment horizontal="center" vertical="center"/>
    </xf>
    <xf numFmtId="3" fontId="37" fillId="26" borderId="23" xfId="0" applyNumberFormat="1" applyFont="1" applyFill="1" applyBorder="1" applyAlignment="1">
      <alignment horizontal="center" vertical="center"/>
    </xf>
    <xf numFmtId="3" fontId="37" fillId="27" borderId="23" xfId="0" applyNumberFormat="1" applyFont="1" applyFill="1" applyBorder="1" applyAlignment="1">
      <alignment horizontal="center" vertical="center"/>
    </xf>
    <xf numFmtId="3" fontId="37" fillId="28" borderId="23" xfId="0" applyNumberFormat="1" applyFont="1" applyFill="1" applyBorder="1" applyAlignment="1">
      <alignment horizontal="center" vertical="center"/>
    </xf>
    <xf numFmtId="3" fontId="37" fillId="29" borderId="23" xfId="0" applyNumberFormat="1" applyFont="1" applyFill="1" applyBorder="1" applyAlignment="1">
      <alignment horizontal="center" vertical="center"/>
    </xf>
    <xf numFmtId="0" fontId="37" fillId="25" borderId="24" xfId="0" applyFont="1" applyFill="1" applyBorder="1" applyAlignment="1">
      <alignment horizontal="center" vertical="center"/>
    </xf>
    <xf numFmtId="0" fontId="37" fillId="25" borderId="25" xfId="0" applyFont="1" applyFill="1" applyBorder="1" applyAlignment="1">
      <alignment horizontal="center" vertical="center"/>
    </xf>
    <xf numFmtId="0" fontId="37" fillId="25" borderId="26" xfId="0" applyFont="1" applyFill="1" applyBorder="1" applyAlignment="1">
      <alignment horizontal="center" vertical="center"/>
    </xf>
    <xf numFmtId="0" fontId="37" fillId="26" borderId="24" xfId="0" applyFont="1" applyFill="1" applyBorder="1" applyAlignment="1">
      <alignment horizontal="center" vertical="center"/>
    </xf>
    <xf numFmtId="3" fontId="37" fillId="26" borderId="24" xfId="0" applyNumberFormat="1" applyFont="1" applyFill="1" applyBorder="1" applyAlignment="1">
      <alignment horizontal="center" vertical="center"/>
    </xf>
    <xf numFmtId="3" fontId="37" fillId="26" borderId="25" xfId="0" applyNumberFormat="1" applyFont="1" applyFill="1" applyBorder="1" applyAlignment="1">
      <alignment horizontal="center" vertical="center"/>
    </xf>
    <xf numFmtId="3" fontId="37" fillId="26" borderId="26" xfId="0" applyNumberFormat="1" applyFont="1" applyFill="1" applyBorder="1" applyAlignment="1">
      <alignment horizontal="center" vertical="center"/>
    </xf>
    <xf numFmtId="3" fontId="37" fillId="27" borderId="24" xfId="0" applyNumberFormat="1" applyFont="1" applyFill="1" applyBorder="1" applyAlignment="1">
      <alignment horizontal="center" vertical="center"/>
    </xf>
    <xf numFmtId="3" fontId="37" fillId="27" borderId="25" xfId="0" applyNumberFormat="1" applyFont="1" applyFill="1" applyBorder="1" applyAlignment="1">
      <alignment horizontal="center" vertical="center"/>
    </xf>
    <xf numFmtId="3" fontId="37" fillId="27" borderId="26" xfId="0" applyNumberFormat="1" applyFont="1" applyFill="1" applyBorder="1" applyAlignment="1">
      <alignment horizontal="center" vertical="center"/>
    </xf>
    <xf numFmtId="3" fontId="37" fillId="28" borderId="24" xfId="0" applyNumberFormat="1" applyFont="1" applyFill="1" applyBorder="1" applyAlignment="1">
      <alignment horizontal="center" vertical="center"/>
    </xf>
    <xf numFmtId="3" fontId="37" fillId="28" borderId="25" xfId="0" applyNumberFormat="1" applyFont="1" applyFill="1" applyBorder="1" applyAlignment="1">
      <alignment horizontal="center" vertical="center"/>
    </xf>
    <xf numFmtId="3" fontId="37" fillId="28" borderId="26" xfId="0" applyNumberFormat="1" applyFont="1" applyFill="1" applyBorder="1" applyAlignment="1">
      <alignment horizontal="center" vertical="center"/>
    </xf>
    <xf numFmtId="3" fontId="37" fillId="29" borderId="24" xfId="0" applyNumberFormat="1" applyFont="1" applyFill="1" applyBorder="1" applyAlignment="1">
      <alignment horizontal="center" vertical="center"/>
    </xf>
    <xf numFmtId="3" fontId="37" fillId="29" borderId="25" xfId="0" applyNumberFormat="1" applyFont="1" applyFill="1" applyBorder="1" applyAlignment="1">
      <alignment horizontal="center" vertical="center"/>
    </xf>
    <xf numFmtId="3" fontId="37" fillId="29" borderId="26" xfId="0" applyNumberFormat="1" applyFont="1" applyFill="1" applyBorder="1" applyAlignment="1">
      <alignment horizontal="center" vertical="center"/>
    </xf>
    <xf numFmtId="0" fontId="34" fillId="30" borderId="27" xfId="0" applyFont="1" applyFill="1" applyBorder="1" applyAlignment="1" applyProtection="1">
      <alignment horizontal="center" vertical="center" wrapText="1"/>
      <protection locked="0"/>
    </xf>
    <xf numFmtId="0" fontId="37" fillId="25" borderId="28" xfId="0" applyFont="1" applyFill="1" applyBorder="1" applyAlignment="1">
      <alignment horizontal="center" vertical="center"/>
    </xf>
    <xf numFmtId="0" fontId="37" fillId="26" borderId="29" xfId="0" applyFont="1" applyFill="1" applyBorder="1" applyAlignment="1">
      <alignment horizontal="center" vertical="center"/>
    </xf>
    <xf numFmtId="0" fontId="32" fillId="31" borderId="14" xfId="0" applyFont="1" applyFill="1" applyBorder="1" applyAlignment="1">
      <alignment horizontal="center" vertical="center"/>
    </xf>
    <xf numFmtId="0" fontId="32" fillId="31" borderId="0" xfId="0" applyFont="1" applyFill="1" applyAlignment="1" applyProtection="1">
      <alignment horizontal="center" vertical="center" wrapText="1"/>
      <protection locked="0"/>
    </xf>
    <xf numFmtId="0" fontId="33" fillId="31" borderId="0" xfId="0" applyFont="1" applyFill="1" applyAlignment="1" applyProtection="1">
      <alignment horizontal="center" vertical="center" textRotation="90"/>
      <protection locked="0"/>
    </xf>
    <xf numFmtId="0" fontId="34" fillId="31" borderId="0" xfId="0" applyFont="1" applyFill="1" applyAlignment="1" applyProtection="1">
      <alignment horizontal="center" vertical="center" wrapText="1"/>
      <protection locked="0"/>
    </xf>
    <xf numFmtId="0" fontId="37" fillId="31" borderId="0" xfId="0" applyFont="1" applyFill="1" applyAlignment="1">
      <alignment horizontal="center" vertical="center"/>
    </xf>
    <xf numFmtId="3" fontId="37" fillId="31" borderId="0" xfId="0" applyNumberFormat="1" applyFont="1" applyFill="1" applyAlignment="1">
      <alignment horizontal="center" vertical="center"/>
    </xf>
    <xf numFmtId="0" fontId="37" fillId="31" borderId="0" xfId="0" applyFont="1" applyFill="1" applyAlignment="1" applyProtection="1">
      <alignment horizontal="center" vertical="center" wrapText="1"/>
      <protection locked="0"/>
    </xf>
    <xf numFmtId="3" fontId="38" fillId="31" borderId="0" xfId="0" applyNumberFormat="1" applyFont="1" applyFill="1" applyAlignment="1">
      <alignment horizontal="center" vertical="center"/>
    </xf>
    <xf numFmtId="0" fontId="37" fillId="31" borderId="0" xfId="0" applyFont="1" applyFill="1" applyAlignment="1">
      <alignment horizontal="center" vertical="center" wrapText="1"/>
    </xf>
    <xf numFmtId="2" fontId="37" fillId="31" borderId="10" xfId="0" applyNumberFormat="1" applyFont="1" applyFill="1" applyBorder="1" applyAlignment="1">
      <alignment horizontal="center" vertical="center"/>
    </xf>
    <xf numFmtId="0" fontId="37" fillId="0" borderId="0" xfId="0" applyFont="1" applyAlignment="1">
      <alignment horizontal="center" vertical="center"/>
    </xf>
    <xf numFmtId="0" fontId="33" fillId="0" borderId="0" xfId="0" applyFont="1" applyAlignment="1">
      <alignment horizontal="center" vertical="center"/>
    </xf>
    <xf numFmtId="0" fontId="33" fillId="0" borderId="0" xfId="0" applyFont="1" applyAlignment="1" applyProtection="1">
      <alignment horizontal="center" vertical="center"/>
      <protection locked="0"/>
    </xf>
    <xf numFmtId="2" fontId="0" fillId="0" borderId="10" xfId="0" applyNumberFormat="1" applyBorder="1" applyAlignment="1">
      <alignment horizontal="center" vertical="center"/>
    </xf>
    <xf numFmtId="2" fontId="37" fillId="0" borderId="10" xfId="0" applyNumberFormat="1" applyFont="1" applyBorder="1" applyAlignment="1">
      <alignment horizontal="center" vertical="center"/>
    </xf>
    <xf numFmtId="0" fontId="33" fillId="0" borderId="11" xfId="0" applyFont="1" applyBorder="1" applyAlignment="1">
      <alignment horizontal="center" vertical="center"/>
    </xf>
    <xf numFmtId="0" fontId="33" fillId="0" borderId="11" xfId="0" applyFont="1" applyBorder="1" applyAlignment="1" applyProtection="1">
      <alignment horizontal="center" vertical="center"/>
      <protection locked="0"/>
    </xf>
    <xf numFmtId="2" fontId="0" fillId="0" borderId="30" xfId="0" applyNumberFormat="1" applyBorder="1" applyAlignment="1">
      <alignment horizontal="center" vertical="center"/>
    </xf>
    <xf numFmtId="2" fontId="0" fillId="0" borderId="0" xfId="0" applyNumberFormat="1" applyAlignment="1">
      <alignment horizontal="center" vertical="center"/>
    </xf>
    <xf numFmtId="0" fontId="0" fillId="0" borderId="10" xfId="0"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165" fontId="19" fillId="0" borderId="31" xfId="0" applyNumberFormat="1" applyFont="1" applyBorder="1" applyAlignment="1">
      <alignment horizontal="center" vertical="center"/>
    </xf>
    <xf numFmtId="164" fontId="19" fillId="0" borderId="32" xfId="0" applyNumberFormat="1" applyFont="1" applyBorder="1" applyAlignment="1">
      <alignment horizontal="center" vertical="center"/>
    </xf>
    <xf numFmtId="165" fontId="19" fillId="0" borderId="32" xfId="0" applyNumberFormat="1" applyFont="1" applyBorder="1" applyAlignment="1">
      <alignment horizontal="center" vertical="center"/>
    </xf>
    <xf numFmtId="165" fontId="19" fillId="0" borderId="33" xfId="0" applyNumberFormat="1" applyFont="1" applyBorder="1" applyAlignment="1">
      <alignment horizontal="center" vertical="center"/>
    </xf>
    <xf numFmtId="0" fontId="0" fillId="0" borderId="12" xfId="0" applyBorder="1" applyAlignment="1">
      <alignment vertical="center"/>
    </xf>
    <xf numFmtId="0" fontId="27" fillId="0" borderId="36" xfId="0" applyFont="1" applyBorder="1" applyAlignment="1">
      <alignment horizontal="center" vertical="center"/>
    </xf>
    <xf numFmtId="14" fontId="27" fillId="0" borderId="37" xfId="0" applyNumberFormat="1" applyFont="1" applyBorder="1" applyAlignment="1">
      <alignment horizontal="center" vertical="center"/>
    </xf>
    <xf numFmtId="49" fontId="27" fillId="0" borderId="37" xfId="0" applyNumberFormat="1" applyFont="1" applyBorder="1" applyAlignment="1">
      <alignment horizontal="center" vertical="center"/>
    </xf>
    <xf numFmtId="165" fontId="27" fillId="31" borderId="37" xfId="0" applyNumberFormat="1" applyFont="1" applyFill="1" applyBorder="1" applyAlignment="1">
      <alignment vertical="center"/>
    </xf>
    <xf numFmtId="165" fontId="27" fillId="0" borderId="38" xfId="0" applyNumberFormat="1" applyFont="1" applyBorder="1" applyAlignment="1">
      <alignment vertical="center"/>
    </xf>
    <xf numFmtId="0" fontId="27" fillId="0" borderId="39" xfId="0" applyFont="1" applyBorder="1" applyAlignment="1">
      <alignment horizontal="center" vertical="center"/>
    </xf>
    <xf numFmtId="14" fontId="27" fillId="0" borderId="40" xfId="0" applyNumberFormat="1" applyFont="1" applyBorder="1" applyAlignment="1">
      <alignment horizontal="center" vertical="center"/>
    </xf>
    <xf numFmtId="49" fontId="27" fillId="0" borderId="40" xfId="0" applyNumberFormat="1" applyFont="1" applyBorder="1" applyAlignment="1">
      <alignment horizontal="center" vertical="center"/>
    </xf>
    <xf numFmtId="165" fontId="27" fillId="0" borderId="40" xfId="0" applyNumberFormat="1" applyFont="1" applyBorder="1" applyAlignment="1">
      <alignment vertical="center"/>
    </xf>
    <xf numFmtId="165" fontId="27" fillId="0" borderId="41" xfId="0" applyNumberFormat="1" applyFont="1"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27" xfId="0" applyBorder="1" applyAlignment="1">
      <alignment vertical="center"/>
    </xf>
    <xf numFmtId="0" fontId="0" fillId="0" borderId="50"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0" xfId="0" applyBorder="1" applyAlignment="1">
      <alignment vertical="center"/>
    </xf>
    <xf numFmtId="0" fontId="20" fillId="0" borderId="0" xfId="0" applyFont="1" applyAlignment="1">
      <alignment vertical="center"/>
    </xf>
    <xf numFmtId="0" fontId="0" fillId="0" borderId="34" xfId="0" applyBorder="1" applyAlignment="1">
      <alignment vertical="center"/>
    </xf>
    <xf numFmtId="0" fontId="20" fillId="28" borderId="51" xfId="0" applyFont="1" applyFill="1" applyBorder="1" applyAlignment="1">
      <alignment vertical="center"/>
    </xf>
    <xf numFmtId="0" fontId="20" fillId="28" borderId="13" xfId="0" applyFont="1" applyFill="1" applyBorder="1" applyAlignment="1">
      <alignment vertical="center"/>
    </xf>
    <xf numFmtId="0" fontId="20" fillId="28" borderId="52" xfId="0" applyFont="1" applyFill="1" applyBorder="1" applyAlignment="1">
      <alignment vertical="center"/>
    </xf>
    <xf numFmtId="0" fontId="0" fillId="28" borderId="51" xfId="0" applyFill="1" applyBorder="1" applyAlignment="1">
      <alignment vertical="center"/>
    </xf>
    <xf numFmtId="0" fontId="0" fillId="28" borderId="53" xfId="0" applyFill="1" applyBorder="1" applyAlignment="1">
      <alignment vertical="center"/>
    </xf>
    <xf numFmtId="0" fontId="0" fillId="28" borderId="52" xfId="0" applyFill="1" applyBorder="1" applyAlignment="1">
      <alignment vertical="center"/>
    </xf>
    <xf numFmtId="169" fontId="19" fillId="0" borderId="32" xfId="0" applyNumberFormat="1" applyFont="1" applyBorder="1" applyAlignment="1">
      <alignment horizontal="center" vertical="center" shrinkToFit="1"/>
    </xf>
    <xf numFmtId="170" fontId="19" fillId="0" borderId="32" xfId="0" applyNumberFormat="1" applyFont="1" applyBorder="1" applyAlignment="1">
      <alignment horizontal="center" vertical="center"/>
    </xf>
    <xf numFmtId="0" fontId="30" fillId="0" borderId="0" xfId="0" applyFont="1" applyAlignment="1">
      <alignment horizontal="center" vertical="center"/>
    </xf>
    <xf numFmtId="164" fontId="19" fillId="0" borderId="54" xfId="0" applyNumberFormat="1" applyFont="1" applyBorder="1" applyAlignment="1">
      <alignment horizontal="center" vertical="center"/>
    </xf>
    <xf numFmtId="164" fontId="19" fillId="0" borderId="50" xfId="0" applyNumberFormat="1" applyFont="1" applyBorder="1" applyAlignment="1">
      <alignment horizontal="center" vertical="center"/>
    </xf>
    <xf numFmtId="3" fontId="40" fillId="24" borderId="55" xfId="0" applyNumberFormat="1" applyFont="1" applyFill="1" applyBorder="1" applyAlignment="1">
      <alignment horizontal="center" vertical="center" wrapText="1"/>
    </xf>
    <xf numFmtId="3" fontId="40" fillId="30" borderId="56" xfId="0" applyNumberFormat="1" applyFont="1" applyFill="1" applyBorder="1" applyAlignment="1">
      <alignment horizontal="center" vertical="center"/>
    </xf>
    <xf numFmtId="164" fontId="43" fillId="0" borderId="31" xfId="0" applyNumberFormat="1" applyFont="1" applyBorder="1" applyAlignment="1">
      <alignment horizontal="center" vertical="center"/>
    </xf>
    <xf numFmtId="164" fontId="43" fillId="0" borderId="32" xfId="0" applyNumberFormat="1" applyFont="1" applyBorder="1" applyAlignment="1">
      <alignment horizontal="center" vertical="center"/>
    </xf>
    <xf numFmtId="164" fontId="43" fillId="0" borderId="33" xfId="0" applyNumberFormat="1" applyFont="1" applyBorder="1" applyAlignment="1">
      <alignment horizontal="center" vertical="center"/>
    </xf>
    <xf numFmtId="0" fontId="33" fillId="0" borderId="0" xfId="0" applyFont="1" applyAlignment="1" applyProtection="1">
      <alignment vertical="center"/>
      <protection locked="0"/>
    </xf>
    <xf numFmtId="0" fontId="37" fillId="0" borderId="0" xfId="0" applyFont="1" applyAlignment="1">
      <alignment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0" xfId="0" applyFont="1" applyBorder="1" applyAlignment="1">
      <alignment horizontal="center" vertical="center"/>
    </xf>
    <xf numFmtId="3" fontId="45" fillId="33" borderId="31" xfId="0" applyNumberFormat="1" applyFont="1" applyFill="1" applyBorder="1" applyAlignment="1">
      <alignment horizontal="center" vertical="center"/>
    </xf>
    <xf numFmtId="0" fontId="52" fillId="34" borderId="0" xfId="0" applyFont="1" applyFill="1" applyAlignment="1">
      <alignment vertical="center"/>
    </xf>
    <xf numFmtId="0" fontId="0" fillId="34" borderId="0" xfId="0" applyFill="1" applyAlignment="1">
      <alignment vertical="center"/>
    </xf>
    <xf numFmtId="0" fontId="21" fillId="0" borderId="30" xfId="0" applyFont="1" applyBorder="1" applyAlignment="1">
      <alignment horizontal="left" vertical="center" indent="5"/>
    </xf>
    <xf numFmtId="0" fontId="33" fillId="25" borderId="59" xfId="0" applyFont="1" applyFill="1" applyBorder="1" applyAlignment="1">
      <alignment horizontal="center" vertical="center"/>
    </xf>
    <xf numFmtId="0" fontId="33" fillId="25" borderId="60" xfId="0" applyFont="1" applyFill="1" applyBorder="1" applyAlignment="1">
      <alignment horizontal="center" vertical="center"/>
    </xf>
    <xf numFmtId="0" fontId="33" fillId="25" borderId="61" xfId="0" applyFont="1" applyFill="1" applyBorder="1" applyAlignment="1">
      <alignment horizontal="center" vertical="center"/>
    </xf>
    <xf numFmtId="0" fontId="33" fillId="26" borderId="59" xfId="0" applyFont="1" applyFill="1" applyBorder="1" applyAlignment="1">
      <alignment horizontal="center" vertical="center"/>
    </xf>
    <xf numFmtId="0" fontId="33" fillId="26" borderId="60" xfId="0" applyFont="1" applyFill="1" applyBorder="1" applyAlignment="1">
      <alignment horizontal="center" vertical="center"/>
    </xf>
    <xf numFmtId="0" fontId="33" fillId="26" borderId="61" xfId="0" applyFont="1" applyFill="1" applyBorder="1" applyAlignment="1">
      <alignment horizontal="center" vertical="center"/>
    </xf>
    <xf numFmtId="0" fontId="33" fillId="27" borderId="59" xfId="0" applyFont="1" applyFill="1" applyBorder="1" applyAlignment="1">
      <alignment horizontal="center" vertical="center"/>
    </xf>
    <xf numFmtId="0" fontId="33" fillId="27" borderId="60" xfId="0" applyFont="1" applyFill="1" applyBorder="1" applyAlignment="1">
      <alignment horizontal="center" vertical="center"/>
    </xf>
    <xf numFmtId="0" fontId="33" fillId="27" borderId="61" xfId="0" applyFont="1" applyFill="1" applyBorder="1" applyAlignment="1">
      <alignment horizontal="center" vertical="center"/>
    </xf>
    <xf numFmtId="0" fontId="33" fillId="28" borderId="59" xfId="0" applyFont="1" applyFill="1" applyBorder="1" applyAlignment="1">
      <alignment horizontal="center" vertical="center"/>
    </xf>
    <xf numFmtId="0" fontId="33" fillId="28" borderId="60" xfId="0" applyFont="1" applyFill="1" applyBorder="1" applyAlignment="1">
      <alignment horizontal="center" vertical="center"/>
    </xf>
    <xf numFmtId="0" fontId="33" fillId="28" borderId="61" xfId="0" applyFont="1" applyFill="1" applyBorder="1" applyAlignment="1">
      <alignment horizontal="center" vertical="center"/>
    </xf>
    <xf numFmtId="0" fontId="33" fillId="29" borderId="59" xfId="0" applyFont="1" applyFill="1" applyBorder="1" applyAlignment="1">
      <alignment horizontal="center" vertical="center"/>
    </xf>
    <xf numFmtId="0" fontId="33" fillId="29" borderId="60" xfId="0" applyFont="1" applyFill="1" applyBorder="1" applyAlignment="1">
      <alignment horizontal="center" vertical="center"/>
    </xf>
    <xf numFmtId="0" fontId="33" fillId="29" borderId="61" xfId="0" applyFont="1" applyFill="1" applyBorder="1" applyAlignment="1">
      <alignment horizontal="center" vertical="center"/>
    </xf>
    <xf numFmtId="3" fontId="45" fillId="33" borderId="50" xfId="0" applyNumberFormat="1" applyFont="1" applyFill="1" applyBorder="1" applyAlignment="1">
      <alignment horizontal="center" vertical="center"/>
    </xf>
    <xf numFmtId="0" fontId="20" fillId="0" borderId="14" xfId="0" applyFont="1" applyBorder="1" applyAlignment="1">
      <alignment horizontal="left" vertical="center"/>
    </xf>
    <xf numFmtId="3" fontId="37" fillId="28" borderId="20" xfId="0" applyNumberFormat="1" applyFont="1" applyFill="1" applyBorder="1" applyAlignment="1">
      <alignment horizontal="center" vertical="center"/>
    </xf>
    <xf numFmtId="3" fontId="37" fillId="29" borderId="20" xfId="0" applyNumberFormat="1" applyFont="1" applyFill="1" applyBorder="1" applyAlignment="1">
      <alignment horizontal="center" vertical="center"/>
    </xf>
    <xf numFmtId="0" fontId="48" fillId="0" borderId="0" xfId="0" applyFont="1"/>
    <xf numFmtId="0" fontId="0" fillId="0" borderId="42" xfId="0" applyBorder="1"/>
    <xf numFmtId="0" fontId="0" fillId="0" borderId="43" xfId="0" applyBorder="1"/>
    <xf numFmtId="0" fontId="0" fillId="0" borderId="44" xfId="0" applyBorder="1"/>
    <xf numFmtId="0" fontId="0" fillId="0" borderId="14" xfId="0" applyBorder="1"/>
    <xf numFmtId="0" fontId="0" fillId="0" borderId="10" xfId="0" applyBorder="1"/>
    <xf numFmtId="0" fontId="48" fillId="0" borderId="31" xfId="0" applyFont="1" applyBorder="1" applyAlignment="1">
      <alignment horizontal="center" vertical="center" wrapText="1"/>
    </xf>
    <xf numFmtId="0" fontId="48" fillId="0" borderId="32" xfId="0" applyFont="1" applyBorder="1" applyAlignment="1">
      <alignment horizontal="center" vertical="center" wrapText="1"/>
    </xf>
    <xf numFmtId="0" fontId="48" fillId="0" borderId="33" xfId="0" applyFont="1" applyBorder="1" applyAlignment="1">
      <alignment horizontal="center" vertical="center" wrapText="1"/>
    </xf>
    <xf numFmtId="0" fontId="48" fillId="35" borderId="31" xfId="0" applyFont="1" applyFill="1" applyBorder="1" applyAlignment="1">
      <alignment horizontal="center" vertical="center" wrapText="1"/>
    </xf>
    <xf numFmtId="0" fontId="48" fillId="35" borderId="32" xfId="0" applyFont="1" applyFill="1" applyBorder="1" applyAlignment="1">
      <alignment horizontal="center" vertical="center" wrapText="1"/>
    </xf>
    <xf numFmtId="0" fontId="48" fillId="35" borderId="50" xfId="0" applyFont="1" applyFill="1" applyBorder="1" applyAlignment="1">
      <alignment horizontal="center" vertical="center" wrapText="1"/>
    </xf>
    <xf numFmtId="0" fontId="48" fillId="35" borderId="32" xfId="0" applyFont="1" applyFill="1" applyBorder="1" applyAlignment="1">
      <alignment vertical="center" wrapText="1"/>
    </xf>
    <xf numFmtId="0" fontId="48" fillId="35" borderId="62" xfId="0" applyFont="1" applyFill="1" applyBorder="1" applyAlignment="1">
      <alignment vertical="center" wrapText="1"/>
    </xf>
    <xf numFmtId="0" fontId="48" fillId="35" borderId="62" xfId="0" applyFont="1" applyFill="1" applyBorder="1" applyAlignment="1">
      <alignment horizontal="center" vertical="center" wrapText="1"/>
    </xf>
    <xf numFmtId="0" fontId="46" fillId="35" borderId="54" xfId="0" applyFont="1" applyFill="1" applyBorder="1" applyAlignment="1">
      <alignment horizontal="center" vertical="center" wrapText="1"/>
    </xf>
    <xf numFmtId="0" fontId="46" fillId="35" borderId="34" xfId="0" applyFont="1" applyFill="1" applyBorder="1" applyAlignment="1">
      <alignment horizontal="center" vertical="center" wrapText="1"/>
    </xf>
    <xf numFmtId="0" fontId="53" fillId="0" borderId="0" xfId="0" applyFont="1" applyAlignment="1">
      <alignment vertical="center"/>
    </xf>
    <xf numFmtId="0" fontId="34" fillId="24" borderId="44" xfId="0" applyFont="1" applyFill="1" applyBorder="1" applyAlignment="1">
      <alignment horizontal="center" vertical="center" wrapText="1"/>
    </xf>
    <xf numFmtId="3" fontId="37" fillId="27" borderId="20" xfId="0" applyNumberFormat="1" applyFont="1" applyFill="1" applyBorder="1" applyAlignment="1">
      <alignment horizontal="center" vertical="center"/>
    </xf>
    <xf numFmtId="3" fontId="37" fillId="24" borderId="43" xfId="0" applyNumberFormat="1" applyFont="1" applyFill="1" applyBorder="1" applyAlignment="1">
      <alignment horizontal="center" vertical="center" wrapText="1"/>
    </xf>
    <xf numFmtId="0" fontId="37" fillId="25" borderId="63" xfId="0" applyFont="1" applyFill="1" applyBorder="1" applyAlignment="1">
      <alignment horizontal="center" vertical="center"/>
    </xf>
    <xf numFmtId="0" fontId="37" fillId="25" borderId="64" xfId="0" applyFont="1" applyFill="1" applyBorder="1" applyAlignment="1">
      <alignment horizontal="center" vertical="center"/>
    </xf>
    <xf numFmtId="3" fontId="37" fillId="26" borderId="63" xfId="0" applyNumberFormat="1" applyFont="1" applyFill="1" applyBorder="1" applyAlignment="1">
      <alignment horizontal="center" vertical="center"/>
    </xf>
    <xf numFmtId="3" fontId="37" fillId="26" borderId="64" xfId="0" applyNumberFormat="1" applyFont="1" applyFill="1" applyBorder="1" applyAlignment="1">
      <alignment horizontal="center" vertical="center"/>
    </xf>
    <xf numFmtId="3" fontId="37" fillId="27" borderId="63" xfId="0" applyNumberFormat="1" applyFont="1" applyFill="1" applyBorder="1" applyAlignment="1">
      <alignment horizontal="center" vertical="center"/>
    </xf>
    <xf numFmtId="3" fontId="37" fillId="27" borderId="64" xfId="0" applyNumberFormat="1" applyFont="1" applyFill="1" applyBorder="1" applyAlignment="1">
      <alignment horizontal="center" vertical="center"/>
    </xf>
    <xf numFmtId="3" fontId="37" fillId="27" borderId="29" xfId="0" applyNumberFormat="1" applyFont="1" applyFill="1" applyBorder="1" applyAlignment="1">
      <alignment horizontal="center" vertical="center"/>
    </xf>
    <xf numFmtId="3" fontId="37" fillId="28" borderId="63" xfId="0" applyNumberFormat="1" applyFont="1" applyFill="1" applyBorder="1" applyAlignment="1">
      <alignment horizontal="center" vertical="center"/>
    </xf>
    <xf numFmtId="3" fontId="37" fillId="28" borderId="64" xfId="0" applyNumberFormat="1" applyFont="1" applyFill="1" applyBorder="1" applyAlignment="1">
      <alignment horizontal="center" vertical="center"/>
    </xf>
    <xf numFmtId="3" fontId="37" fillId="28" borderId="29" xfId="0" applyNumberFormat="1" applyFont="1" applyFill="1" applyBorder="1" applyAlignment="1">
      <alignment horizontal="center" vertical="center"/>
    </xf>
    <xf numFmtId="3" fontId="37" fillId="29" borderId="63" xfId="0" applyNumberFormat="1" applyFont="1" applyFill="1" applyBorder="1" applyAlignment="1">
      <alignment horizontal="center" vertical="center"/>
    </xf>
    <xf numFmtId="3" fontId="37" fillId="29" borderId="64" xfId="0" applyNumberFormat="1" applyFont="1" applyFill="1" applyBorder="1" applyAlignment="1">
      <alignment horizontal="center" vertical="center"/>
    </xf>
    <xf numFmtId="3" fontId="37" fillId="29" borderId="29" xfId="0" applyNumberFormat="1" applyFont="1" applyFill="1" applyBorder="1" applyAlignment="1">
      <alignment horizontal="center" vertical="center"/>
    </xf>
    <xf numFmtId="3" fontId="37" fillId="30" borderId="66" xfId="0" applyNumberFormat="1" applyFont="1" applyFill="1" applyBorder="1" applyAlignment="1" applyProtection="1">
      <alignment horizontal="center" vertical="center" wrapText="1"/>
      <protection locked="0"/>
    </xf>
    <xf numFmtId="3" fontId="45" fillId="30" borderId="33" xfId="0" applyNumberFormat="1" applyFont="1" applyFill="1" applyBorder="1" applyAlignment="1">
      <alignment horizontal="center" vertical="center"/>
    </xf>
    <xf numFmtId="0" fontId="33" fillId="25" borderId="67" xfId="0" applyFont="1" applyFill="1" applyBorder="1" applyAlignment="1">
      <alignment horizontal="center" vertical="center"/>
    </xf>
    <xf numFmtId="0" fontId="33" fillId="25" borderId="68" xfId="0" applyFont="1" applyFill="1" applyBorder="1" applyAlignment="1">
      <alignment horizontal="center" vertical="center"/>
    </xf>
    <xf numFmtId="0" fontId="33" fillId="25" borderId="69" xfId="0" applyFont="1" applyFill="1" applyBorder="1" applyAlignment="1">
      <alignment horizontal="center" vertical="center"/>
    </xf>
    <xf numFmtId="0" fontId="33" fillId="26" borderId="67" xfId="0" applyFont="1" applyFill="1" applyBorder="1" applyAlignment="1">
      <alignment horizontal="center" vertical="center"/>
    </xf>
    <xf numFmtId="0" fontId="33" fillId="26" borderId="68" xfId="0" applyFont="1" applyFill="1" applyBorder="1" applyAlignment="1">
      <alignment horizontal="center" vertical="center"/>
    </xf>
    <xf numFmtId="0" fontId="33" fillId="26" borderId="69" xfId="0" applyFont="1" applyFill="1" applyBorder="1" applyAlignment="1">
      <alignment horizontal="center" vertical="center"/>
    </xf>
    <xf numFmtId="0" fontId="33" fillId="27" borderId="67" xfId="0" applyFont="1" applyFill="1" applyBorder="1" applyAlignment="1">
      <alignment horizontal="center" vertical="center"/>
    </xf>
    <xf numFmtId="0" fontId="33" fillId="27" borderId="68" xfId="0" applyFont="1" applyFill="1" applyBorder="1" applyAlignment="1">
      <alignment horizontal="center" vertical="center"/>
    </xf>
    <xf numFmtId="0" fontId="33" fillId="27" borderId="69" xfId="0" applyFont="1" applyFill="1" applyBorder="1" applyAlignment="1">
      <alignment horizontal="center" vertical="center"/>
    </xf>
    <xf numFmtId="0" fontId="33" fillId="28" borderId="67" xfId="0" applyFont="1" applyFill="1" applyBorder="1" applyAlignment="1">
      <alignment horizontal="center" vertical="center"/>
    </xf>
    <xf numFmtId="0" fontId="33" fillId="28" borderId="68" xfId="0" applyFont="1" applyFill="1" applyBorder="1" applyAlignment="1">
      <alignment horizontal="center" vertical="center"/>
    </xf>
    <xf numFmtId="0" fontId="33" fillId="28" borderId="69" xfId="0" applyFont="1" applyFill="1" applyBorder="1" applyAlignment="1">
      <alignment horizontal="center" vertical="center"/>
    </xf>
    <xf numFmtId="0" fontId="33" fillId="29" borderId="67" xfId="0" applyFont="1" applyFill="1" applyBorder="1" applyAlignment="1">
      <alignment horizontal="center" vertical="center"/>
    </xf>
    <xf numFmtId="0" fontId="33" fillId="29" borderId="68" xfId="0" applyFont="1" applyFill="1" applyBorder="1" applyAlignment="1">
      <alignment horizontal="center" vertical="center"/>
    </xf>
    <xf numFmtId="0" fontId="33" fillId="29" borderId="69" xfId="0" applyFont="1" applyFill="1" applyBorder="1" applyAlignment="1">
      <alignment horizontal="center" vertical="center"/>
    </xf>
    <xf numFmtId="0" fontId="33" fillId="35" borderId="70" xfId="0" applyFont="1" applyFill="1" applyBorder="1" applyAlignment="1">
      <alignment horizontal="center" vertical="center" wrapText="1"/>
    </xf>
    <xf numFmtId="0" fontId="33" fillId="35" borderId="71" xfId="0" applyFont="1" applyFill="1" applyBorder="1" applyAlignment="1">
      <alignment horizontal="center" vertical="center" wrapText="1"/>
    </xf>
    <xf numFmtId="0" fontId="48" fillId="0" borderId="0" xfId="0" applyFont="1" applyAlignment="1">
      <alignment horizontal="center" vertical="center" wrapText="1"/>
    </xf>
    <xf numFmtId="165" fontId="21" fillId="37" borderId="13" xfId="0" applyNumberFormat="1" applyFont="1" applyFill="1" applyBorder="1" applyAlignment="1">
      <alignment vertical="center"/>
    </xf>
    <xf numFmtId="168" fontId="23" fillId="37" borderId="13" xfId="0" applyNumberFormat="1" applyFont="1" applyFill="1" applyBorder="1" applyAlignment="1">
      <alignment horizontal="center" vertical="center"/>
    </xf>
    <xf numFmtId="168" fontId="23" fillId="37" borderId="13" xfId="0" applyNumberFormat="1" applyFont="1" applyFill="1" applyBorder="1" applyAlignment="1">
      <alignment horizontal="right" vertical="center"/>
    </xf>
    <xf numFmtId="165" fontId="23" fillId="37" borderId="13" xfId="0" applyNumberFormat="1" applyFont="1" applyFill="1" applyBorder="1" applyAlignment="1">
      <alignment horizontal="center" vertical="center"/>
    </xf>
    <xf numFmtId="166" fontId="23" fillId="37" borderId="13" xfId="0" applyNumberFormat="1" applyFont="1" applyFill="1" applyBorder="1" applyAlignment="1">
      <alignment horizontal="center" vertical="center"/>
    </xf>
    <xf numFmtId="169" fontId="23" fillId="37" borderId="13" xfId="0" applyNumberFormat="1" applyFont="1" applyFill="1" applyBorder="1" applyAlignment="1">
      <alignment horizontal="center" vertical="center" shrinkToFit="1"/>
    </xf>
    <xf numFmtId="0" fontId="41" fillId="38" borderId="34" xfId="0" applyFont="1" applyFill="1" applyBorder="1" applyAlignment="1">
      <alignment horizontal="center" vertical="center" wrapText="1"/>
    </xf>
    <xf numFmtId="165" fontId="51" fillId="38" borderId="35" xfId="0" applyNumberFormat="1" applyFont="1" applyFill="1" applyBorder="1" applyAlignment="1">
      <alignment vertical="center" wrapText="1"/>
    </xf>
    <xf numFmtId="0" fontId="26" fillId="38" borderId="15" xfId="33" applyFont="1" applyFill="1" applyBorder="1" applyAlignment="1">
      <alignment horizontal="center" vertical="center"/>
    </xf>
    <xf numFmtId="0" fontId="20" fillId="38" borderId="14" xfId="0" applyFont="1" applyFill="1" applyBorder="1" applyAlignment="1">
      <alignment horizontal="center" vertical="center"/>
    </xf>
    <xf numFmtId="0" fontId="20" fillId="38" borderId="10" xfId="0" applyFont="1" applyFill="1" applyBorder="1" applyAlignment="1">
      <alignment horizontal="center" vertical="center"/>
    </xf>
    <xf numFmtId="0" fontId="20" fillId="38" borderId="15" xfId="0" applyFont="1" applyFill="1" applyBorder="1" applyAlignment="1">
      <alignment horizontal="center" vertical="center"/>
    </xf>
    <xf numFmtId="0" fontId="26" fillId="38" borderId="34" xfId="33" applyFont="1" applyFill="1" applyBorder="1" applyAlignment="1">
      <alignment vertical="center"/>
    </xf>
    <xf numFmtId="0" fontId="20" fillId="38" borderId="34" xfId="0" applyFont="1" applyFill="1" applyBorder="1" applyAlignment="1">
      <alignment vertical="center"/>
    </xf>
    <xf numFmtId="0" fontId="0" fillId="38" borderId="57" xfId="0" applyFill="1" applyBorder="1" applyAlignment="1">
      <alignment horizontal="center" vertical="center"/>
    </xf>
    <xf numFmtId="0" fontId="0" fillId="37" borderId="12" xfId="0" applyFill="1" applyBorder="1" applyAlignment="1">
      <alignment vertical="center"/>
    </xf>
    <xf numFmtId="0" fontId="0" fillId="37" borderId="11" xfId="0" applyFill="1" applyBorder="1" applyAlignment="1">
      <alignment vertical="center"/>
    </xf>
    <xf numFmtId="0" fontId="0" fillId="37" borderId="30" xfId="0" applyFill="1" applyBorder="1" applyAlignment="1">
      <alignment vertical="center"/>
    </xf>
    <xf numFmtId="0" fontId="51" fillId="38" borderId="58" xfId="0" applyFont="1" applyFill="1" applyBorder="1" applyAlignment="1">
      <alignment horizontal="center" vertical="center" wrapText="1"/>
    </xf>
    <xf numFmtId="0" fontId="0" fillId="0" borderId="13" xfId="0" applyBorder="1" applyAlignment="1">
      <alignment horizontal="left" vertical="center" wrapText="1"/>
    </xf>
    <xf numFmtId="0" fontId="20" fillId="0" borderId="54" xfId="0" applyFont="1" applyBorder="1" applyAlignment="1">
      <alignment horizontal="center"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0" fontId="20" fillId="0" borderId="10" xfId="0" applyFont="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30" xfId="0" applyBorder="1" applyAlignment="1">
      <alignment horizontal="center" vertical="center"/>
    </xf>
    <xf numFmtId="0" fontId="20" fillId="0" borderId="13" xfId="0" applyFont="1" applyBorder="1" applyAlignment="1">
      <alignment horizontal="left" vertical="center" wrapText="1"/>
    </xf>
    <xf numFmtId="0" fontId="1" fillId="0" borderId="13" xfId="0" applyFont="1" applyBorder="1" applyAlignment="1">
      <alignment horizontal="left" vertical="center" wrapText="1"/>
    </xf>
    <xf numFmtId="0" fontId="0" fillId="0" borderId="51" xfId="0" applyBorder="1" applyAlignment="1">
      <alignment horizontal="left" vertical="center" wrapText="1"/>
    </xf>
    <xf numFmtId="0" fontId="0" fillId="0" borderId="53" xfId="0" applyBorder="1" applyAlignment="1">
      <alignment horizontal="left" vertical="center" wrapText="1"/>
    </xf>
    <xf numFmtId="0" fontId="0" fillId="0" borderId="52" xfId="0" applyBorder="1" applyAlignment="1">
      <alignment horizontal="left" vertical="center" wrapText="1"/>
    </xf>
    <xf numFmtId="0" fontId="20" fillId="36" borderId="13" xfId="0" applyFont="1" applyFill="1" applyBorder="1" applyAlignment="1">
      <alignment horizontal="center" vertical="center"/>
    </xf>
    <xf numFmtId="0" fontId="20" fillId="36" borderId="51" xfId="0" applyFont="1" applyFill="1" applyBorder="1" applyAlignment="1">
      <alignment horizontal="center" vertical="center"/>
    </xf>
    <xf numFmtId="0" fontId="20" fillId="36" borderId="53" xfId="0" applyFont="1" applyFill="1" applyBorder="1" applyAlignment="1">
      <alignment horizontal="center" vertical="center"/>
    </xf>
    <xf numFmtId="0" fontId="20" fillId="36" borderId="52" xfId="0" applyFont="1" applyFill="1" applyBorder="1" applyAlignment="1">
      <alignment horizontal="center" vertical="center"/>
    </xf>
    <xf numFmtId="0" fontId="0" fillId="0" borderId="0" xfId="0" applyAlignment="1">
      <alignment horizontal="left" vertical="center" wrapText="1"/>
    </xf>
    <xf numFmtId="0" fontId="20" fillId="36" borderId="54" xfId="0" applyFont="1" applyFill="1" applyBorder="1" applyAlignment="1">
      <alignment horizontal="center" vertical="center"/>
    </xf>
    <xf numFmtId="0" fontId="47" fillId="34" borderId="43" xfId="0" applyFont="1" applyFill="1" applyBorder="1" applyAlignment="1">
      <alignment horizontal="center" vertical="center" wrapText="1"/>
    </xf>
    <xf numFmtId="0" fontId="48" fillId="0" borderId="13" xfId="0" applyFont="1" applyBorder="1" applyAlignment="1">
      <alignment horizontal="center" vertical="center" wrapText="1"/>
    </xf>
    <xf numFmtId="0" fontId="47" fillId="31" borderId="51" xfId="0" applyFont="1" applyFill="1" applyBorder="1" applyAlignment="1">
      <alignment horizontal="center" vertical="center" wrapText="1"/>
    </xf>
    <xf numFmtId="0" fontId="48" fillId="35" borderId="13" xfId="0" applyFont="1" applyFill="1" applyBorder="1" applyAlignment="1">
      <alignment horizontal="center" vertical="center" wrapText="1"/>
    </xf>
    <xf numFmtId="0" fontId="48" fillId="35" borderId="32" xfId="0" applyFont="1" applyFill="1" applyBorder="1" applyAlignment="1">
      <alignment horizontal="center" vertical="center" wrapText="1"/>
    </xf>
    <xf numFmtId="0" fontId="47" fillId="35" borderId="45" xfId="0" applyFont="1" applyFill="1" applyBorder="1" applyAlignment="1">
      <alignment horizontal="center" vertical="center" wrapText="1"/>
    </xf>
    <xf numFmtId="0" fontId="47" fillId="35" borderId="46" xfId="0" applyFont="1" applyFill="1" applyBorder="1" applyAlignment="1">
      <alignment horizontal="center" vertical="center" wrapText="1"/>
    </xf>
    <xf numFmtId="0" fontId="47" fillId="35" borderId="72" xfId="0" applyFont="1" applyFill="1" applyBorder="1" applyAlignment="1">
      <alignment horizontal="center" vertical="center" wrapText="1"/>
    </xf>
    <xf numFmtId="0" fontId="48" fillId="35" borderId="62" xfId="0" applyFont="1" applyFill="1" applyBorder="1" applyAlignment="1">
      <alignment horizontal="center" vertical="center" wrapText="1"/>
    </xf>
    <xf numFmtId="0" fontId="47" fillId="35" borderId="51" xfId="0" applyFont="1" applyFill="1" applyBorder="1" applyAlignment="1">
      <alignment horizontal="center" vertical="center" wrapText="1"/>
    </xf>
    <xf numFmtId="0" fontId="20" fillId="0" borderId="14" xfId="0" applyFont="1" applyBorder="1" applyAlignment="1">
      <alignment horizontal="center"/>
    </xf>
    <xf numFmtId="0" fontId="20" fillId="0" borderId="0" xfId="0" applyFont="1" applyAlignment="1">
      <alignment horizontal="center"/>
    </xf>
    <xf numFmtId="0" fontId="20" fillId="0" borderId="10" xfId="0" applyFont="1" applyBorder="1" applyAlignment="1">
      <alignment horizontal="center"/>
    </xf>
    <xf numFmtId="0" fontId="48" fillId="0" borderId="31" xfId="0" applyFont="1" applyBorder="1" applyAlignment="1">
      <alignment horizontal="center" vertical="center" wrapText="1"/>
    </xf>
    <xf numFmtId="0" fontId="48" fillId="0" borderId="32" xfId="0" applyFont="1" applyBorder="1" applyAlignment="1">
      <alignment horizontal="center" vertical="center" wrapText="1"/>
    </xf>
    <xf numFmtId="0" fontId="48" fillId="0" borderId="33" xfId="0" applyFont="1" applyBorder="1" applyAlignment="1">
      <alignment horizontal="center" vertical="center" wrapText="1"/>
    </xf>
    <xf numFmtId="0" fontId="46" fillId="35" borderId="42" xfId="0" applyFont="1" applyFill="1" applyBorder="1" applyAlignment="1">
      <alignment horizontal="center" vertical="center" wrapText="1"/>
    </xf>
    <xf numFmtId="0" fontId="46" fillId="35" borderId="12" xfId="0" applyFont="1" applyFill="1" applyBorder="1" applyAlignment="1">
      <alignment horizontal="center" vertical="center" wrapText="1"/>
    </xf>
    <xf numFmtId="0" fontId="46" fillId="35" borderId="54" xfId="0" applyFont="1" applyFill="1" applyBorder="1" applyAlignment="1">
      <alignment horizontal="center" vertical="center" wrapText="1"/>
    </xf>
    <xf numFmtId="0" fontId="46" fillId="35" borderId="34" xfId="0" applyFont="1" applyFill="1" applyBorder="1" applyAlignment="1">
      <alignment horizontal="center" vertical="center" wrapText="1"/>
    </xf>
    <xf numFmtId="0" fontId="47" fillId="35" borderId="65" xfId="0" applyFont="1" applyFill="1" applyBorder="1" applyAlignment="1">
      <alignment horizontal="center" vertical="center" wrapText="1"/>
    </xf>
    <xf numFmtId="0" fontId="47" fillId="31" borderId="65" xfId="0" applyFont="1" applyFill="1" applyBorder="1" applyAlignment="1">
      <alignment horizontal="center" vertical="center" wrapText="1"/>
    </xf>
    <xf numFmtId="0" fontId="47" fillId="31" borderId="46" xfId="0" applyFont="1" applyFill="1" applyBorder="1" applyAlignment="1">
      <alignment horizontal="center" vertical="center" wrapText="1"/>
    </xf>
    <xf numFmtId="0" fontId="47" fillId="31" borderId="47" xfId="0" applyFont="1" applyFill="1" applyBorder="1" applyAlignment="1">
      <alignment horizontal="center" vertical="center" wrapText="1"/>
    </xf>
    <xf numFmtId="0" fontId="44" fillId="0" borderId="42" xfId="0" applyFont="1" applyBorder="1" applyAlignment="1">
      <alignment horizontal="center"/>
    </xf>
    <xf numFmtId="0" fontId="44" fillId="0" borderId="43" xfId="0" applyFont="1" applyBorder="1" applyAlignment="1">
      <alignment horizontal="center"/>
    </xf>
    <xf numFmtId="0" fontId="44" fillId="0" borderId="44" xfId="0" applyFont="1" applyBorder="1" applyAlignment="1">
      <alignment horizont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0" xfId="0" applyFont="1" applyBorder="1" applyAlignment="1">
      <alignment horizontal="center" vertical="center"/>
    </xf>
    <xf numFmtId="0" fontId="54" fillId="0" borderId="14" xfId="0" applyFont="1" applyBorder="1" applyAlignment="1">
      <alignment horizontal="center" vertical="center"/>
    </xf>
    <xf numFmtId="0" fontId="54" fillId="0" borderId="0" xfId="0" applyFont="1" applyAlignment="1">
      <alignment horizontal="center" vertical="center"/>
    </xf>
    <xf numFmtId="0" fontId="54" fillId="0" borderId="10" xfId="0" applyFont="1" applyBorder="1" applyAlignment="1">
      <alignment horizontal="center" vertical="center"/>
    </xf>
    <xf numFmtId="0" fontId="31" fillId="0" borderId="0" xfId="0" applyFont="1" applyAlignment="1">
      <alignment horizontal="left" vertical="center"/>
    </xf>
    <xf numFmtId="0" fontId="31" fillId="0" borderId="10" xfId="0" applyFont="1" applyBorder="1" applyAlignment="1">
      <alignment horizontal="left" vertical="center"/>
    </xf>
    <xf numFmtId="0" fontId="29" fillId="0" borderId="0" xfId="0" applyFont="1" applyAlignment="1">
      <alignment horizontal="center" vertical="center"/>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39" fillId="35" borderId="42" xfId="0" applyFont="1" applyFill="1" applyBorder="1" applyAlignment="1">
      <alignment horizontal="center" vertical="center"/>
    </xf>
    <xf numFmtId="0" fontId="39" fillId="35" borderId="43" xfId="0" applyFont="1" applyFill="1" applyBorder="1" applyAlignment="1">
      <alignment horizontal="center" vertical="center"/>
    </xf>
    <xf numFmtId="0" fontId="39" fillId="35" borderId="14" xfId="0" applyFont="1" applyFill="1" applyBorder="1" applyAlignment="1">
      <alignment horizontal="center" vertical="center"/>
    </xf>
    <xf numFmtId="0" fontId="39" fillId="35" borderId="0" xfId="0" applyFont="1" applyFill="1" applyAlignment="1">
      <alignment horizontal="center" vertical="center"/>
    </xf>
    <xf numFmtId="0" fontId="39" fillId="35" borderId="45" xfId="0" applyFont="1" applyFill="1" applyBorder="1" applyAlignment="1">
      <alignment horizontal="center" vertical="center"/>
    </xf>
    <xf numFmtId="0" fontId="39" fillId="35" borderId="111" xfId="0" applyFont="1" applyFill="1" applyBorder="1" applyAlignment="1">
      <alignment horizontal="center" vertical="center"/>
    </xf>
    <xf numFmtId="0" fontId="37" fillId="35" borderId="73" xfId="0" applyFont="1" applyFill="1" applyBorder="1" applyAlignment="1">
      <alignment horizontal="center" vertical="center" wrapText="1"/>
    </xf>
    <xf numFmtId="0" fontId="37" fillId="35" borderId="87" xfId="0" applyFont="1" applyFill="1" applyBorder="1" applyAlignment="1">
      <alignment horizontal="center" vertical="center" wrapText="1"/>
    </xf>
    <xf numFmtId="0" fontId="37" fillId="35" borderId="112" xfId="0" applyFont="1" applyFill="1" applyBorder="1" applyAlignment="1">
      <alignment horizontal="center" vertical="center" wrapText="1"/>
    </xf>
    <xf numFmtId="0" fontId="35" fillId="35" borderId="75" xfId="0" applyFont="1" applyFill="1" applyBorder="1" applyAlignment="1">
      <alignment horizontal="center" vertical="center" wrapText="1"/>
    </xf>
    <xf numFmtId="0" fontId="35" fillId="35" borderId="86" xfId="0" applyFont="1" applyFill="1" applyBorder="1" applyAlignment="1">
      <alignment horizontal="center" vertical="center" wrapText="1"/>
    </xf>
    <xf numFmtId="0" fontId="35" fillId="35" borderId="113" xfId="0" applyFont="1" applyFill="1" applyBorder="1" applyAlignment="1">
      <alignment horizontal="center" vertical="center" wrapText="1"/>
    </xf>
    <xf numFmtId="0" fontId="31" fillId="35" borderId="42" xfId="0" applyFont="1" applyFill="1" applyBorder="1" applyAlignment="1">
      <alignment horizontal="center" vertical="center"/>
    </xf>
    <xf numFmtId="0" fontId="31" fillId="35" borderId="43" xfId="0" applyFont="1" applyFill="1" applyBorder="1" applyAlignment="1">
      <alignment horizontal="center" vertical="center"/>
    </xf>
    <xf numFmtId="0" fontId="31" fillId="35" borderId="44" xfId="0" applyFont="1" applyFill="1" applyBorder="1" applyAlignment="1">
      <alignment horizontal="center" vertical="center"/>
    </xf>
    <xf numFmtId="0" fontId="31" fillId="35" borderId="14" xfId="0" applyFont="1" applyFill="1" applyBorder="1" applyAlignment="1">
      <alignment horizontal="center" vertical="center"/>
    </xf>
    <xf numFmtId="0" fontId="31" fillId="35" borderId="0" xfId="0" applyFont="1" applyFill="1" applyAlignment="1">
      <alignment horizontal="center" vertical="center"/>
    </xf>
    <xf numFmtId="0" fontId="31" fillId="35" borderId="10" xfId="0" applyFont="1" applyFill="1" applyBorder="1" applyAlignment="1">
      <alignment horizontal="center" vertical="center"/>
    </xf>
    <xf numFmtId="0" fontId="31" fillId="35" borderId="12" xfId="0" applyFont="1" applyFill="1" applyBorder="1" applyAlignment="1">
      <alignment horizontal="center" vertical="center"/>
    </xf>
    <xf numFmtId="0" fontId="31" fillId="35" borderId="11" xfId="0" applyFont="1" applyFill="1" applyBorder="1" applyAlignment="1">
      <alignment horizontal="center" vertical="center"/>
    </xf>
    <xf numFmtId="0" fontId="31" fillId="35" borderId="30" xfId="0" applyFont="1" applyFill="1" applyBorder="1" applyAlignment="1">
      <alignment horizontal="center" vertical="center"/>
    </xf>
    <xf numFmtId="0" fontId="40" fillId="35" borderId="43" xfId="0" applyFont="1" applyFill="1" applyBorder="1" applyAlignment="1">
      <alignment horizontal="center" vertical="center" textRotation="90" wrapText="1"/>
    </xf>
    <xf numFmtId="0" fontId="40" fillId="35" borderId="0" xfId="0" applyFont="1" applyFill="1" applyAlignment="1">
      <alignment horizontal="center" vertical="center" textRotation="90" wrapText="1"/>
    </xf>
    <xf numFmtId="0" fontId="40" fillId="35" borderId="103" xfId="0" applyFont="1" applyFill="1" applyBorder="1" applyAlignment="1">
      <alignment horizontal="center" vertical="center" textRotation="90" wrapText="1"/>
    </xf>
    <xf numFmtId="0" fontId="40" fillId="35" borderId="104" xfId="0" applyFont="1" applyFill="1" applyBorder="1" applyAlignment="1">
      <alignment horizontal="center" vertical="center" textRotation="90" wrapText="1"/>
    </xf>
    <xf numFmtId="0" fontId="36" fillId="35" borderId="105" xfId="0" applyFont="1" applyFill="1" applyBorder="1" applyAlignment="1">
      <alignment horizontal="center" vertical="center" wrapText="1"/>
    </xf>
    <xf numFmtId="0" fontId="36" fillId="35" borderId="106" xfId="0" applyFont="1" applyFill="1" applyBorder="1" applyAlignment="1">
      <alignment horizontal="center" vertical="center" wrapText="1"/>
    </xf>
    <xf numFmtId="0" fontId="36" fillId="35" borderId="107" xfId="0" applyFont="1" applyFill="1" applyBorder="1" applyAlignment="1">
      <alignment horizontal="center" vertical="center" wrapText="1"/>
    </xf>
    <xf numFmtId="0" fontId="36" fillId="35" borderId="108" xfId="0" applyFont="1" applyFill="1" applyBorder="1" applyAlignment="1">
      <alignment horizontal="center" vertical="center" wrapText="1"/>
    </xf>
    <xf numFmtId="0" fontId="36" fillId="35" borderId="109" xfId="0" applyFont="1" applyFill="1" applyBorder="1" applyAlignment="1">
      <alignment horizontal="center" vertical="center" wrapText="1"/>
    </xf>
    <xf numFmtId="0" fontId="36" fillId="35" borderId="54" xfId="0" applyFont="1" applyFill="1" applyBorder="1" applyAlignment="1">
      <alignment horizontal="center" vertical="center" wrapText="1"/>
    </xf>
    <xf numFmtId="0" fontId="36" fillId="35" borderId="15" xfId="0" applyFont="1" applyFill="1" applyBorder="1" applyAlignment="1">
      <alignment horizontal="center" vertical="center" wrapText="1"/>
    </xf>
    <xf numFmtId="0" fontId="36" fillId="35" borderId="110" xfId="0" applyFont="1" applyFill="1" applyBorder="1" applyAlignment="1">
      <alignment horizontal="center" vertical="center" wrapText="1"/>
    </xf>
    <xf numFmtId="0" fontId="36" fillId="35" borderId="42" xfId="0" applyFont="1" applyFill="1" applyBorder="1" applyAlignment="1">
      <alignment horizontal="center" vertical="center" wrapText="1"/>
    </xf>
    <xf numFmtId="0" fontId="36" fillId="35" borderId="44" xfId="0" applyFont="1" applyFill="1" applyBorder="1" applyAlignment="1">
      <alignment horizontal="center" vertical="center" wrapText="1"/>
    </xf>
    <xf numFmtId="0" fontId="36" fillId="35" borderId="14" xfId="0" applyFont="1" applyFill="1" applyBorder="1" applyAlignment="1">
      <alignment horizontal="center" vertical="center" wrapText="1"/>
    </xf>
    <xf numFmtId="0" fontId="36" fillId="35" borderId="10" xfId="0" applyFont="1" applyFill="1" applyBorder="1" applyAlignment="1">
      <alignment horizontal="center" vertical="center" wrapText="1"/>
    </xf>
    <xf numFmtId="0" fontId="36" fillId="35" borderId="12" xfId="0" applyFont="1" applyFill="1" applyBorder="1" applyAlignment="1">
      <alignment horizontal="center" vertical="center" wrapText="1"/>
    </xf>
    <xf numFmtId="0" fontId="36" fillId="35" borderId="30" xfId="0" applyFont="1" applyFill="1" applyBorder="1" applyAlignment="1">
      <alignment horizontal="center" vertical="center" wrapText="1"/>
    </xf>
    <xf numFmtId="0" fontId="39" fillId="35" borderId="93" xfId="0" applyFont="1" applyFill="1" applyBorder="1" applyAlignment="1">
      <alignment horizontal="center" vertical="center" wrapText="1"/>
    </xf>
    <xf numFmtId="0" fontId="39" fillId="35" borderId="87" xfId="0" applyFont="1" applyFill="1" applyBorder="1" applyAlignment="1">
      <alignment horizontal="center" vertical="center" wrapText="1"/>
    </xf>
    <xf numFmtId="0" fontId="39" fillId="35" borderId="94" xfId="0" applyFont="1" applyFill="1" applyBorder="1" applyAlignment="1">
      <alignment horizontal="center" vertical="center" wrapText="1"/>
    </xf>
    <xf numFmtId="0" fontId="39" fillId="35" borderId="95" xfId="0" applyFont="1" applyFill="1" applyBorder="1" applyAlignment="1">
      <alignment horizontal="center" vertical="center"/>
    </xf>
    <xf numFmtId="0" fontId="39" fillId="35" borderId="96" xfId="0" applyFont="1" applyFill="1" applyBorder="1" applyAlignment="1">
      <alignment horizontal="center" vertical="center"/>
    </xf>
    <xf numFmtId="0" fontId="39" fillId="35" borderId="97" xfId="0" applyFont="1" applyFill="1" applyBorder="1" applyAlignment="1">
      <alignment horizontal="center" vertical="center"/>
    </xf>
    <xf numFmtId="0" fontId="39" fillId="35" borderId="98" xfId="0" applyFont="1" applyFill="1" applyBorder="1" applyAlignment="1">
      <alignment horizontal="center" vertical="center"/>
    </xf>
    <xf numFmtId="0" fontId="39" fillId="35" borderId="99" xfId="0" applyFont="1" applyFill="1" applyBorder="1" applyAlignment="1">
      <alignment horizontal="center" vertical="center"/>
    </xf>
    <xf numFmtId="0" fontId="36" fillId="25" borderId="100" xfId="0" applyFont="1" applyFill="1" applyBorder="1" applyAlignment="1">
      <alignment horizontal="center" vertical="center"/>
    </xf>
    <xf numFmtId="0" fontId="36" fillId="25" borderId="101" xfId="0" applyFont="1" applyFill="1" applyBorder="1" applyAlignment="1">
      <alignment horizontal="center" vertical="center"/>
    </xf>
    <xf numFmtId="0" fontId="36" fillId="25" borderId="102" xfId="0" applyFont="1" applyFill="1" applyBorder="1" applyAlignment="1">
      <alignment horizontal="center" vertical="center"/>
    </xf>
    <xf numFmtId="0" fontId="36" fillId="26" borderId="100" xfId="0" applyFont="1" applyFill="1" applyBorder="1" applyAlignment="1">
      <alignment horizontal="center" vertical="center"/>
    </xf>
    <xf numFmtId="0" fontId="36" fillId="26" borderId="101" xfId="0" applyFont="1" applyFill="1" applyBorder="1" applyAlignment="1">
      <alignment horizontal="center" vertical="center"/>
    </xf>
    <xf numFmtId="0" fontId="36" fillId="27" borderId="100" xfId="0" applyFont="1" applyFill="1" applyBorder="1" applyAlignment="1">
      <alignment horizontal="center" vertical="center"/>
    </xf>
    <xf numFmtId="0" fontId="36" fillId="27" borderId="101" xfId="0" applyFont="1" applyFill="1" applyBorder="1" applyAlignment="1">
      <alignment horizontal="center" vertical="center"/>
    </xf>
    <xf numFmtId="0" fontId="36" fillId="28" borderId="100" xfId="0" applyFont="1" applyFill="1" applyBorder="1" applyAlignment="1">
      <alignment horizontal="center" vertical="center"/>
    </xf>
    <xf numFmtId="0" fontId="36" fillId="28" borderId="101" xfId="0" applyFont="1" applyFill="1" applyBorder="1" applyAlignment="1">
      <alignment horizontal="center" vertical="center"/>
    </xf>
    <xf numFmtId="0" fontId="36" fillId="29" borderId="100" xfId="0" applyFont="1" applyFill="1" applyBorder="1" applyAlignment="1">
      <alignment horizontal="center" vertical="center"/>
    </xf>
    <xf numFmtId="0" fontId="36" fillId="29" borderId="101" xfId="0" applyFont="1" applyFill="1" applyBorder="1" applyAlignment="1">
      <alignment horizontal="center" vertical="center"/>
    </xf>
    <xf numFmtId="0" fontId="36" fillId="24" borderId="73" xfId="0" applyFont="1" applyFill="1" applyBorder="1" applyAlignment="1">
      <alignment horizontal="center" vertical="center" wrapText="1"/>
    </xf>
    <xf numFmtId="0" fontId="36" fillId="24" borderId="87" xfId="0" applyFont="1" applyFill="1" applyBorder="1" applyAlignment="1">
      <alignment horizontal="center" vertical="center" wrapText="1"/>
    </xf>
    <xf numFmtId="3" fontId="37" fillId="30" borderId="86" xfId="0" applyNumberFormat="1" applyFont="1" applyFill="1" applyBorder="1" applyAlignment="1">
      <alignment horizontal="center" vertical="center"/>
    </xf>
    <xf numFmtId="3" fontId="37" fillId="30" borderId="35" xfId="0" applyNumberFormat="1" applyFont="1" applyFill="1" applyBorder="1" applyAlignment="1">
      <alignment horizontal="center" vertical="center"/>
    </xf>
    <xf numFmtId="0" fontId="32" fillId="0" borderId="87" xfId="0" applyFont="1" applyBorder="1" applyAlignment="1">
      <alignment horizontal="center" vertical="center"/>
    </xf>
    <xf numFmtId="0" fontId="32" fillId="0" borderId="74" xfId="0" applyFont="1" applyBorder="1" applyAlignment="1">
      <alignment horizontal="center" vertical="center"/>
    </xf>
    <xf numFmtId="0" fontId="32" fillId="0" borderId="88" xfId="0" applyFont="1" applyBorder="1" applyAlignment="1" applyProtection="1">
      <alignment horizontal="center" vertical="center" wrapText="1"/>
      <protection locked="0"/>
    </xf>
    <xf numFmtId="0" fontId="32" fillId="0" borderId="77" xfId="0" applyFont="1" applyBorder="1" applyAlignment="1" applyProtection="1">
      <alignment horizontal="center" vertical="center" wrapText="1"/>
      <protection locked="0"/>
    </xf>
    <xf numFmtId="0" fontId="32" fillId="0" borderId="86" xfId="0" applyFont="1" applyBorder="1" applyAlignment="1" applyProtection="1">
      <alignment horizontal="center" vertical="center" wrapText="1"/>
      <protection locked="0"/>
    </xf>
    <xf numFmtId="0" fontId="32" fillId="0" borderId="35" xfId="0" applyFont="1" applyBorder="1" applyAlignment="1" applyProtection="1">
      <alignment horizontal="center" vertical="center" wrapText="1"/>
      <protection locked="0"/>
    </xf>
    <xf numFmtId="0" fontId="37" fillId="35" borderId="87" xfId="0" applyFont="1" applyFill="1" applyBorder="1" applyAlignment="1" applyProtection="1">
      <alignment horizontal="center" vertical="center" wrapText="1"/>
      <protection locked="0"/>
    </xf>
    <xf numFmtId="0" fontId="37" fillId="35" borderId="74" xfId="0" applyFont="1" applyFill="1" applyBorder="1" applyAlignment="1" applyProtection="1">
      <alignment horizontal="center" vertical="center" wrapText="1"/>
      <protection locked="0"/>
    </xf>
    <xf numFmtId="3" fontId="38" fillId="35" borderId="15" xfId="0" applyNumberFormat="1" applyFont="1" applyFill="1" applyBorder="1" applyAlignment="1">
      <alignment horizontal="center" vertical="center"/>
    </xf>
    <xf numFmtId="3" fontId="38" fillId="35" borderId="34" xfId="0" applyNumberFormat="1" applyFont="1" applyFill="1" applyBorder="1" applyAlignment="1">
      <alignment horizontal="center" vertical="center"/>
    </xf>
    <xf numFmtId="3" fontId="37" fillId="24" borderId="87" xfId="0" applyNumberFormat="1" applyFont="1" applyFill="1" applyBorder="1" applyAlignment="1">
      <alignment horizontal="center" vertical="center" wrapText="1"/>
    </xf>
    <xf numFmtId="3" fontId="37" fillId="24" borderId="74" xfId="0" applyNumberFormat="1" applyFont="1" applyFill="1" applyBorder="1" applyAlignment="1">
      <alignment horizontal="center" vertical="center" wrapText="1"/>
    </xf>
    <xf numFmtId="0" fontId="36" fillId="30" borderId="75" xfId="0" applyFont="1" applyFill="1" applyBorder="1" applyAlignment="1">
      <alignment horizontal="center" vertical="center" wrapText="1"/>
    </xf>
    <xf numFmtId="0" fontId="36" fillId="30" borderId="86" xfId="0" applyFont="1" applyFill="1" applyBorder="1" applyAlignment="1">
      <alignment horizontal="center" vertical="center" wrapText="1"/>
    </xf>
    <xf numFmtId="0" fontId="33" fillId="25" borderId="89" xfId="0" applyFont="1" applyFill="1" applyBorder="1" applyAlignment="1">
      <alignment horizontal="center" vertical="center"/>
    </xf>
    <xf numFmtId="0" fontId="33" fillId="25" borderId="90" xfId="0" applyFont="1" applyFill="1" applyBorder="1" applyAlignment="1">
      <alignment horizontal="center" vertical="center"/>
    </xf>
    <xf numFmtId="0" fontId="33" fillId="26" borderId="91" xfId="0" applyFont="1" applyFill="1" applyBorder="1" applyAlignment="1">
      <alignment horizontal="center" vertical="center"/>
    </xf>
    <xf numFmtId="0" fontId="33" fillId="26" borderId="92" xfId="0" applyFont="1" applyFill="1" applyBorder="1" applyAlignment="1">
      <alignment horizontal="center" vertical="center"/>
    </xf>
    <xf numFmtId="0" fontId="33" fillId="27" borderId="91" xfId="0" applyFont="1" applyFill="1" applyBorder="1" applyAlignment="1">
      <alignment horizontal="center" vertical="center"/>
    </xf>
    <xf numFmtId="0" fontId="33" fillId="27" borderId="92" xfId="0" applyFont="1" applyFill="1" applyBorder="1" applyAlignment="1">
      <alignment horizontal="center" vertical="center"/>
    </xf>
    <xf numFmtId="0" fontId="33" fillId="28" borderId="91" xfId="0" applyFont="1" applyFill="1" applyBorder="1" applyAlignment="1">
      <alignment horizontal="center" vertical="center"/>
    </xf>
    <xf numFmtId="0" fontId="33" fillId="28" borderId="92" xfId="0" applyFont="1" applyFill="1" applyBorder="1" applyAlignment="1">
      <alignment horizontal="center" vertical="center"/>
    </xf>
    <xf numFmtId="0" fontId="33" fillId="29" borderId="91" xfId="0" applyFont="1" applyFill="1" applyBorder="1" applyAlignment="1">
      <alignment horizontal="center" vertical="center"/>
    </xf>
    <xf numFmtId="0" fontId="33" fillId="29" borderId="92" xfId="0" applyFont="1" applyFill="1" applyBorder="1" applyAlignment="1">
      <alignment horizontal="center" vertical="center"/>
    </xf>
    <xf numFmtId="0" fontId="37" fillId="0" borderId="0" xfId="0" applyFont="1" applyAlignment="1">
      <alignment horizontal="center" vertical="center"/>
    </xf>
    <xf numFmtId="0" fontId="37" fillId="0" borderId="10" xfId="0" applyFont="1" applyBorder="1" applyAlignment="1">
      <alignment horizontal="center" vertical="center"/>
    </xf>
    <xf numFmtId="0" fontId="37" fillId="0" borderId="0" xfId="0" applyFont="1" applyAlignment="1">
      <alignment horizontal="left" vertical="center"/>
    </xf>
    <xf numFmtId="3" fontId="38" fillId="35" borderId="54" xfId="0" applyNumberFormat="1" applyFont="1" applyFill="1" applyBorder="1" applyAlignment="1">
      <alignment horizontal="center" vertical="center"/>
    </xf>
    <xf numFmtId="3" fontId="40" fillId="37" borderId="51" xfId="0" applyNumberFormat="1" applyFont="1" applyFill="1" applyBorder="1" applyAlignment="1">
      <alignment horizontal="center" vertical="center" wrapText="1"/>
    </xf>
    <xf numFmtId="3" fontId="40" fillId="37" borderId="52" xfId="0" applyNumberFormat="1" applyFont="1" applyFill="1" applyBorder="1" applyAlignment="1">
      <alignment horizontal="center" vertical="center" wrapText="1"/>
    </xf>
    <xf numFmtId="3" fontId="40" fillId="29" borderId="82" xfId="0" applyNumberFormat="1" applyFont="1" applyFill="1" applyBorder="1" applyAlignment="1">
      <alignment horizontal="center" vertical="center"/>
    </xf>
    <xf numFmtId="3" fontId="40" fillId="29" borderId="83" xfId="0" applyNumberFormat="1" applyFont="1" applyFill="1" applyBorder="1" applyAlignment="1">
      <alignment horizontal="center" vertical="center"/>
    </xf>
    <xf numFmtId="3" fontId="40" fillId="32" borderId="84" xfId="0" applyNumberFormat="1" applyFont="1" applyFill="1" applyBorder="1" applyAlignment="1" applyProtection="1">
      <alignment horizontal="center" vertical="center" wrapText="1"/>
      <protection locked="0"/>
    </xf>
    <xf numFmtId="3" fontId="40" fillId="32" borderId="85" xfId="0" applyNumberFormat="1" applyFont="1" applyFill="1" applyBorder="1" applyAlignment="1" applyProtection="1">
      <alignment horizontal="center" vertical="center" wrapText="1"/>
      <protection locked="0"/>
    </xf>
    <xf numFmtId="3" fontId="40" fillId="35" borderId="78" xfId="0" applyNumberFormat="1" applyFont="1" applyFill="1" applyBorder="1" applyAlignment="1">
      <alignment horizontal="center" vertical="center"/>
    </xf>
    <xf numFmtId="3" fontId="40" fillId="35" borderId="43" xfId="0" applyNumberFormat="1" applyFont="1" applyFill="1" applyBorder="1" applyAlignment="1">
      <alignment horizontal="center" vertical="center"/>
    </xf>
    <xf numFmtId="3" fontId="40" fillId="35" borderId="79" xfId="0" applyNumberFormat="1" applyFont="1" applyFill="1" applyBorder="1" applyAlignment="1">
      <alignment horizontal="center" vertical="center"/>
    </xf>
    <xf numFmtId="3" fontId="40" fillId="35" borderId="80" xfId="0" applyNumberFormat="1" applyFont="1" applyFill="1" applyBorder="1" applyAlignment="1">
      <alignment horizontal="center" vertical="center"/>
    </xf>
    <xf numFmtId="3" fontId="40" fillId="35" borderId="11" xfId="0" applyNumberFormat="1" applyFont="1" applyFill="1" applyBorder="1" applyAlignment="1">
      <alignment horizontal="center" vertical="center"/>
    </xf>
    <xf numFmtId="3" fontId="40" fillId="35" borderId="81" xfId="0" applyNumberFormat="1" applyFont="1" applyFill="1" applyBorder="1" applyAlignment="1">
      <alignment horizontal="center" vertical="center"/>
    </xf>
    <xf numFmtId="3" fontId="40" fillId="28" borderId="82" xfId="0" applyNumberFormat="1" applyFont="1" applyFill="1" applyBorder="1" applyAlignment="1">
      <alignment horizontal="center" vertical="center"/>
    </xf>
    <xf numFmtId="3" fontId="40" fillId="28" borderId="83" xfId="0" applyNumberFormat="1" applyFont="1" applyFill="1" applyBorder="1" applyAlignment="1">
      <alignment horizontal="center" vertical="center"/>
    </xf>
    <xf numFmtId="0" fontId="37" fillId="35" borderId="78" xfId="0" applyFont="1" applyFill="1" applyBorder="1" applyAlignment="1">
      <alignment horizontal="center" vertical="center"/>
    </xf>
    <xf numFmtId="0" fontId="37" fillId="35" borderId="43" xfId="0" applyFont="1" applyFill="1" applyBorder="1" applyAlignment="1">
      <alignment horizontal="center" vertical="center"/>
    </xf>
    <xf numFmtId="0" fontId="37" fillId="35" borderId="79" xfId="0" applyFont="1" applyFill="1" applyBorder="1" applyAlignment="1">
      <alignment horizontal="center" vertical="center"/>
    </xf>
    <xf numFmtId="0" fontId="37" fillId="35" borderId="80" xfId="0" applyFont="1" applyFill="1" applyBorder="1" applyAlignment="1">
      <alignment horizontal="center" vertical="center"/>
    </xf>
    <xf numFmtId="0" fontId="37" fillId="35" borderId="11" xfId="0" applyFont="1" applyFill="1" applyBorder="1" applyAlignment="1">
      <alignment horizontal="center" vertical="center"/>
    </xf>
    <xf numFmtId="0" fontId="37" fillId="35" borderId="81" xfId="0" applyFont="1" applyFill="1" applyBorder="1" applyAlignment="1">
      <alignment horizontal="center" vertical="center"/>
    </xf>
    <xf numFmtId="0" fontId="40" fillId="26" borderId="82" xfId="0" applyFont="1" applyFill="1" applyBorder="1" applyAlignment="1">
      <alignment horizontal="center" vertical="center"/>
    </xf>
    <xf numFmtId="0" fontId="40" fillId="26" borderId="83" xfId="0" applyFont="1" applyFill="1" applyBorder="1" applyAlignment="1">
      <alignment horizontal="center" vertical="center"/>
    </xf>
    <xf numFmtId="3" fontId="40" fillId="27" borderId="82" xfId="0" applyNumberFormat="1" applyFont="1" applyFill="1" applyBorder="1" applyAlignment="1">
      <alignment horizontal="center" vertical="center"/>
    </xf>
    <xf numFmtId="3" fontId="40" fillId="27" borderId="83" xfId="0" applyNumberFormat="1" applyFont="1" applyFill="1" applyBorder="1" applyAlignment="1">
      <alignment horizontal="center" vertical="center"/>
    </xf>
    <xf numFmtId="0" fontId="37" fillId="35" borderId="73" xfId="0" applyFont="1" applyFill="1" applyBorder="1" applyAlignment="1" applyProtection="1">
      <alignment horizontal="center" vertical="center" wrapText="1"/>
      <protection locked="0"/>
    </xf>
    <xf numFmtId="3" fontId="37" fillId="24" borderId="73" xfId="0" applyNumberFormat="1" applyFont="1" applyFill="1" applyBorder="1" applyAlignment="1">
      <alignment horizontal="center" vertical="center" wrapText="1"/>
    </xf>
    <xf numFmtId="49" fontId="37" fillId="0" borderId="0" xfId="0" applyNumberFormat="1" applyFont="1" applyAlignment="1">
      <alignment horizontal="left" vertical="center"/>
    </xf>
    <xf numFmtId="0" fontId="32" fillId="0" borderId="73" xfId="0" applyFont="1" applyBorder="1" applyAlignment="1">
      <alignment horizontal="center" vertical="center"/>
    </xf>
    <xf numFmtId="0" fontId="32" fillId="0" borderId="76" xfId="0" applyFont="1" applyBorder="1" applyAlignment="1" applyProtection="1">
      <alignment horizontal="center" vertical="center" wrapText="1"/>
      <protection locked="0"/>
    </xf>
    <xf numFmtId="0" fontId="32" fillId="0" borderId="75" xfId="0" applyFont="1" applyBorder="1" applyAlignment="1" applyProtection="1">
      <alignment horizontal="center" vertical="center" wrapText="1"/>
      <protection locked="0"/>
    </xf>
    <xf numFmtId="0" fontId="39" fillId="35" borderId="79" xfId="0" applyFont="1" applyFill="1" applyBorder="1" applyAlignment="1">
      <alignment horizontal="center" vertical="center"/>
    </xf>
    <xf numFmtId="0" fontId="39" fillId="35" borderId="12" xfId="0" applyFont="1" applyFill="1" applyBorder="1" applyAlignment="1">
      <alignment horizontal="center" vertical="center"/>
    </xf>
    <xf numFmtId="0" fontId="39" fillId="35" borderId="11" xfId="0" applyFont="1" applyFill="1" applyBorder="1" applyAlignment="1">
      <alignment horizontal="center" vertical="center"/>
    </xf>
    <xf numFmtId="0" fontId="39" fillId="35" borderId="81" xfId="0" applyFont="1" applyFill="1" applyBorder="1" applyAlignment="1">
      <alignment horizontal="center" vertical="center"/>
    </xf>
    <xf numFmtId="0" fontId="40" fillId="25" borderId="82" xfId="0" applyFont="1" applyFill="1" applyBorder="1" applyAlignment="1">
      <alignment horizontal="center" vertical="center"/>
    </xf>
    <xf numFmtId="0" fontId="40" fillId="25" borderId="83" xfId="0" applyFont="1" applyFill="1" applyBorder="1" applyAlignment="1">
      <alignment horizontal="center" vertical="center"/>
    </xf>
    <xf numFmtId="3" fontId="37" fillId="30" borderId="75" xfId="0" applyNumberFormat="1" applyFont="1" applyFill="1" applyBorder="1" applyAlignment="1">
      <alignment horizontal="center" vertical="center"/>
    </xf>
    <xf numFmtId="0" fontId="23" fillId="38" borderId="54" xfId="0" applyFont="1" applyFill="1" applyBorder="1" applyAlignment="1">
      <alignment horizontal="center" vertical="center" wrapText="1"/>
    </xf>
    <xf numFmtId="0" fontId="23" fillId="38" borderId="15" xfId="0" applyFont="1" applyFill="1" applyBorder="1" applyAlignment="1">
      <alignment horizontal="center" vertical="center" wrapText="1"/>
    </xf>
    <xf numFmtId="0" fontId="23" fillId="38" borderId="34" xfId="0" applyFont="1" applyFill="1" applyBorder="1" applyAlignment="1">
      <alignment horizontal="center" vertical="center" wrapText="1"/>
    </xf>
    <xf numFmtId="0" fontId="53" fillId="0" borderId="0" xfId="0" applyFont="1" applyAlignment="1">
      <alignment horizontal="center" vertical="center"/>
    </xf>
    <xf numFmtId="0" fontId="0" fillId="38" borderId="140" xfId="0" applyFill="1" applyBorder="1" applyAlignment="1">
      <alignment horizontal="left" vertical="center" indent="1"/>
    </xf>
    <xf numFmtId="0" fontId="0" fillId="38" borderId="141" xfId="0" applyFill="1" applyBorder="1" applyAlignment="1">
      <alignment horizontal="left" vertical="center" indent="1"/>
    </xf>
    <xf numFmtId="0" fontId="0" fillId="38" borderId="140" xfId="0" applyFill="1" applyBorder="1" applyAlignment="1">
      <alignment horizontal="center" vertical="center"/>
    </xf>
    <xf numFmtId="0" fontId="0" fillId="38" borderId="141" xfId="0" applyFill="1" applyBorder="1" applyAlignment="1">
      <alignment horizontal="center" vertical="center"/>
    </xf>
    <xf numFmtId="0" fontId="0" fillId="38" borderId="142" xfId="0" applyFill="1" applyBorder="1" applyAlignment="1">
      <alignment horizontal="center" vertical="center"/>
    </xf>
    <xf numFmtId="0" fontId="0" fillId="0" borderId="14" xfId="0" applyBorder="1" applyAlignment="1">
      <alignment horizontal="center" vertical="center"/>
    </xf>
    <xf numFmtId="0" fontId="25" fillId="0" borderId="14" xfId="33" applyFont="1" applyBorder="1" applyAlignment="1">
      <alignment horizontal="center" vertical="center"/>
    </xf>
    <xf numFmtId="0" fontId="25" fillId="0" borderId="0" xfId="33" applyFont="1" applyAlignment="1">
      <alignment horizontal="center" vertical="center"/>
    </xf>
    <xf numFmtId="0" fontId="25" fillId="0" borderId="10" xfId="33" applyFont="1" applyBorder="1" applyAlignment="1">
      <alignment horizontal="center" vertical="center"/>
    </xf>
    <xf numFmtId="165" fontId="27" fillId="0" borderId="114" xfId="0" applyNumberFormat="1" applyFont="1" applyBorder="1" applyAlignment="1">
      <alignment horizontal="center" vertical="center"/>
    </xf>
    <xf numFmtId="165" fontId="27" fillId="0" borderId="116" xfId="0" applyNumberFormat="1" applyFont="1" applyBorder="1" applyAlignment="1">
      <alignment horizontal="center" vertical="center"/>
    </xf>
    <xf numFmtId="0" fontId="20" fillId="38" borderId="137" xfId="0" applyFont="1" applyFill="1" applyBorder="1" applyAlignment="1">
      <alignment horizontal="center" vertical="center"/>
    </xf>
    <xf numFmtId="0" fontId="20" fillId="38" borderId="35" xfId="0" applyFont="1" applyFill="1" applyBorder="1" applyAlignment="1">
      <alignment horizontal="center" vertical="center"/>
    </xf>
    <xf numFmtId="0" fontId="20" fillId="38" borderId="72" xfId="0" applyFont="1" applyFill="1" applyBorder="1" applyAlignment="1">
      <alignment horizontal="center" vertical="center"/>
    </xf>
    <xf numFmtId="0" fontId="20" fillId="38" borderId="12" xfId="0" applyFont="1" applyFill="1" applyBorder="1" applyAlignment="1">
      <alignment horizontal="center" vertical="center"/>
    </xf>
    <xf numFmtId="49" fontId="27" fillId="0" borderId="40" xfId="0" applyNumberFormat="1" applyFont="1" applyBorder="1" applyAlignment="1">
      <alignment horizontal="left" vertical="center"/>
    </xf>
    <xf numFmtId="165" fontId="27" fillId="0" borderId="115" xfId="0" applyNumberFormat="1" applyFont="1" applyBorder="1" applyAlignment="1">
      <alignment horizontal="center" vertical="center"/>
    </xf>
    <xf numFmtId="0" fontId="20" fillId="38" borderId="30" xfId="0" applyFont="1" applyFill="1" applyBorder="1" applyAlignment="1">
      <alignment horizontal="center" vertical="center"/>
    </xf>
    <xf numFmtId="9" fontId="24" fillId="38" borderId="42" xfId="0" applyNumberFormat="1" applyFont="1" applyFill="1" applyBorder="1" applyAlignment="1">
      <alignment horizontal="center" vertical="center" wrapText="1"/>
    </xf>
    <xf numFmtId="9" fontId="24" fillId="38" borderId="44" xfId="0" applyNumberFormat="1" applyFont="1" applyFill="1" applyBorder="1" applyAlignment="1">
      <alignment horizontal="center" vertical="center" wrapText="1"/>
    </xf>
    <xf numFmtId="9" fontId="24" fillId="38" borderId="12" xfId="0" applyNumberFormat="1" applyFont="1" applyFill="1" applyBorder="1" applyAlignment="1">
      <alignment horizontal="center" vertical="center" wrapText="1"/>
    </xf>
    <xf numFmtId="9" fontId="24" fillId="38" borderId="30" xfId="0" applyNumberFormat="1" applyFont="1" applyFill="1" applyBorder="1" applyAlignment="1">
      <alignment horizontal="center" vertical="center" wrapText="1"/>
    </xf>
    <xf numFmtId="0" fontId="26" fillId="38" borderId="54" xfId="33" applyFont="1" applyFill="1" applyBorder="1" applyAlignment="1">
      <alignment horizontal="center" vertical="center"/>
    </xf>
    <xf numFmtId="0" fontId="26" fillId="38" borderId="15" xfId="33" applyFont="1" applyFill="1" applyBorder="1" applyAlignment="1">
      <alignment horizontal="center" vertical="center"/>
    </xf>
    <xf numFmtId="9" fontId="24" fillId="38" borderId="72" xfId="0" applyNumberFormat="1" applyFont="1" applyFill="1" applyBorder="1" applyAlignment="1">
      <alignment horizontal="center" vertical="center"/>
    </xf>
    <xf numFmtId="9" fontId="24" fillId="38" borderId="133" xfId="0" applyNumberFormat="1" applyFont="1" applyFill="1" applyBorder="1" applyAlignment="1">
      <alignment horizontal="center" vertical="center"/>
    </xf>
    <xf numFmtId="9" fontId="24" fillId="38" borderId="12" xfId="0" applyNumberFormat="1" applyFont="1" applyFill="1" applyBorder="1" applyAlignment="1">
      <alignment horizontal="center" vertical="center"/>
    </xf>
    <xf numFmtId="9" fontId="24" fillId="38" borderId="30" xfId="0" applyNumberFormat="1" applyFont="1" applyFill="1" applyBorder="1" applyAlignment="1">
      <alignment horizontal="center" vertical="center"/>
    </xf>
    <xf numFmtId="165" fontId="27" fillId="0" borderId="135" xfId="0" applyNumberFormat="1" applyFont="1" applyBorder="1" applyAlignment="1">
      <alignment horizontal="center" vertical="center"/>
    </xf>
    <xf numFmtId="165" fontId="27" fillId="0" borderId="124" xfId="0" applyNumberFormat="1" applyFont="1" applyBorder="1" applyAlignment="1">
      <alignment horizontal="center" vertical="center"/>
    </xf>
    <xf numFmtId="0" fontId="20" fillId="38" borderId="42" xfId="0" applyFont="1" applyFill="1" applyBorder="1" applyAlignment="1">
      <alignment horizontal="center" vertical="center"/>
    </xf>
    <xf numFmtId="0" fontId="20" fillId="38" borderId="44" xfId="0" applyFont="1" applyFill="1" applyBorder="1" applyAlignment="1">
      <alignment horizontal="center" vertical="center"/>
    </xf>
    <xf numFmtId="0" fontId="20" fillId="38" borderId="14" xfId="0" applyFont="1" applyFill="1" applyBorder="1" applyAlignment="1">
      <alignment horizontal="center" vertical="center"/>
    </xf>
    <xf numFmtId="0" fontId="20" fillId="38" borderId="10" xfId="0" applyFont="1" applyFill="1" applyBorder="1" applyAlignment="1">
      <alignment horizontal="center" vertical="center"/>
    </xf>
    <xf numFmtId="0" fontId="20" fillId="38" borderId="45" xfId="0" applyFont="1" applyFill="1" applyBorder="1" applyAlignment="1">
      <alignment horizontal="center" vertical="center"/>
    </xf>
    <xf numFmtId="0" fontId="20" fillId="38" borderId="48" xfId="0" applyFont="1" applyFill="1" applyBorder="1" applyAlignment="1">
      <alignment horizontal="center" vertical="center"/>
    </xf>
    <xf numFmtId="9" fontId="24" fillId="38" borderId="134" xfId="0" applyNumberFormat="1" applyFont="1" applyFill="1" applyBorder="1" applyAlignment="1">
      <alignment horizontal="center" vertical="center"/>
    </xf>
    <xf numFmtId="9" fontId="24" fillId="38" borderId="11" xfId="0" applyNumberFormat="1" applyFont="1" applyFill="1" applyBorder="1" applyAlignment="1">
      <alignment horizontal="center" vertical="center"/>
    </xf>
    <xf numFmtId="9" fontId="24" fillId="38" borderId="15" xfId="0" applyNumberFormat="1" applyFont="1" applyFill="1" applyBorder="1" applyAlignment="1">
      <alignment horizontal="center" vertical="center" wrapText="1"/>
    </xf>
    <xf numFmtId="9" fontId="24" fillId="38" borderId="34" xfId="0" applyNumberFormat="1" applyFont="1" applyFill="1" applyBorder="1" applyAlignment="1">
      <alignment horizontal="center" vertical="center" wrapText="1"/>
    </xf>
    <xf numFmtId="0" fontId="41" fillId="38" borderId="46" xfId="0" applyFont="1" applyFill="1" applyBorder="1" applyAlignment="1">
      <alignment horizontal="center" vertical="center" wrapText="1"/>
    </xf>
    <xf numFmtId="0" fontId="41" fillId="38" borderId="126" xfId="0" applyFont="1" applyFill="1" applyBorder="1" applyAlignment="1">
      <alignment horizontal="center" vertical="center" wrapText="1"/>
    </xf>
    <xf numFmtId="165" fontId="27" fillId="0" borderId="136" xfId="0" applyNumberFormat="1" applyFont="1" applyBorder="1" applyAlignment="1">
      <alignment horizontal="center" vertical="center"/>
    </xf>
    <xf numFmtId="165" fontId="27" fillId="0" borderId="119" xfId="0" applyNumberFormat="1" applyFont="1" applyBorder="1" applyAlignment="1">
      <alignment horizontal="center"/>
    </xf>
    <xf numFmtId="165" fontId="27" fillId="0" borderId="120" xfId="0" applyNumberFormat="1" applyFont="1" applyBorder="1" applyAlignment="1">
      <alignment horizontal="center"/>
    </xf>
    <xf numFmtId="3" fontId="51" fillId="38" borderId="138" xfId="0" applyNumberFormat="1" applyFont="1" applyFill="1" applyBorder="1" applyAlignment="1">
      <alignment horizontal="center" vertical="center" wrapText="1"/>
    </xf>
    <xf numFmtId="3" fontId="51" fillId="38" borderId="30" xfId="0" applyNumberFormat="1" applyFont="1" applyFill="1" applyBorder="1" applyAlignment="1">
      <alignment horizontal="center" vertical="center" wrapText="1"/>
    </xf>
    <xf numFmtId="165" fontId="27" fillId="0" borderId="123" xfId="0" applyNumberFormat="1" applyFont="1" applyBorder="1" applyAlignment="1">
      <alignment horizontal="center" vertical="center"/>
    </xf>
    <xf numFmtId="165" fontId="27" fillId="0" borderId="127" xfId="0" applyNumberFormat="1" applyFont="1" applyBorder="1" applyAlignment="1">
      <alignment horizontal="center" vertical="center"/>
    </xf>
    <xf numFmtId="49" fontId="27" fillId="0" borderId="37" xfId="0" applyNumberFormat="1" applyFont="1" applyBorder="1" applyAlignment="1">
      <alignment horizontal="left" vertical="center"/>
    </xf>
    <xf numFmtId="0" fontId="20" fillId="38" borderId="54" xfId="0" applyFont="1" applyFill="1" applyBorder="1" applyAlignment="1">
      <alignment horizontal="center" vertical="center"/>
    </xf>
    <xf numFmtId="0" fontId="20" fillId="38" borderId="15" xfId="0" applyFont="1" applyFill="1" applyBorder="1" applyAlignment="1">
      <alignment horizontal="center" vertical="center"/>
    </xf>
    <xf numFmtId="9" fontId="24" fillId="38" borderId="46" xfId="0" applyNumberFormat="1" applyFont="1" applyFill="1" applyBorder="1" applyAlignment="1">
      <alignment horizontal="center" vertical="center" wrapText="1"/>
    </xf>
    <xf numFmtId="9" fontId="24" fillId="38" borderId="126" xfId="0" applyNumberFormat="1" applyFont="1" applyFill="1" applyBorder="1" applyAlignment="1">
      <alignment horizontal="center" vertical="center" wrapText="1"/>
    </xf>
    <xf numFmtId="0" fontId="24" fillId="38" borderId="126" xfId="0" applyFont="1" applyFill="1" applyBorder="1" applyAlignment="1">
      <alignment horizontal="center" vertical="center" wrapText="1"/>
    </xf>
    <xf numFmtId="0" fontId="24" fillId="38" borderId="49" xfId="0" applyFont="1" applyFill="1" applyBorder="1" applyAlignment="1">
      <alignment horizontal="center" vertical="center" wrapText="1"/>
    </xf>
    <xf numFmtId="0" fontId="23" fillId="38" borderId="121" xfId="0" applyFont="1" applyFill="1" applyBorder="1" applyAlignment="1">
      <alignment horizontal="center" vertical="center" wrapText="1"/>
    </xf>
    <xf numFmtId="0" fontId="23" fillId="38" borderId="122" xfId="0" applyFont="1" applyFill="1" applyBorder="1" applyAlignment="1">
      <alignment horizontal="center" vertical="center" wrapText="1"/>
    </xf>
    <xf numFmtId="9" fontId="24" fillId="38" borderId="14" xfId="0" applyNumberFormat="1" applyFont="1" applyFill="1" applyBorder="1" applyAlignment="1">
      <alignment horizontal="center" vertical="center"/>
    </xf>
    <xf numFmtId="9" fontId="24" fillId="38" borderId="10" xfId="0" applyNumberFormat="1" applyFont="1" applyFill="1" applyBorder="1" applyAlignment="1">
      <alignment horizontal="center" vertical="center"/>
    </xf>
    <xf numFmtId="0" fontId="23" fillId="38" borderId="46" xfId="0" applyFont="1" applyFill="1" applyBorder="1" applyAlignment="1">
      <alignment horizontal="center" vertical="center" wrapText="1"/>
    </xf>
    <xf numFmtId="0" fontId="23" fillId="38" borderId="49" xfId="0" applyFont="1" applyFill="1" applyBorder="1" applyAlignment="1">
      <alignment horizontal="center" vertical="center" wrapText="1"/>
    </xf>
    <xf numFmtId="9" fontId="24" fillId="38" borderId="47" xfId="0" applyNumberFormat="1" applyFont="1" applyFill="1" applyBorder="1" applyAlignment="1">
      <alignment horizontal="center" vertical="center"/>
    </xf>
    <xf numFmtId="9" fontId="24" fillId="38" borderId="66" xfId="0" applyNumberFormat="1" applyFont="1" applyFill="1" applyBorder="1" applyAlignment="1">
      <alignment horizontal="center" vertical="center"/>
    </xf>
    <xf numFmtId="9" fontId="24" fillId="38" borderId="27" xfId="0" applyNumberFormat="1" applyFont="1" applyFill="1" applyBorder="1" applyAlignment="1">
      <alignment horizontal="center" vertical="center"/>
    </xf>
    <xf numFmtId="0" fontId="23" fillId="38" borderId="12" xfId="0" applyFont="1" applyFill="1" applyBorder="1" applyAlignment="1">
      <alignment horizontal="left" vertical="center" wrapText="1" indent="1"/>
    </xf>
    <xf numFmtId="0" fontId="23" fillId="38" borderId="139" xfId="0" applyFont="1" applyFill="1" applyBorder="1" applyAlignment="1">
      <alignment horizontal="left" vertical="center" wrapText="1" indent="1"/>
    </xf>
    <xf numFmtId="0" fontId="41" fillId="38" borderId="42" xfId="0" applyFont="1" applyFill="1" applyBorder="1" applyAlignment="1">
      <alignment horizontal="center" vertical="center" wrapText="1"/>
    </xf>
    <xf numFmtId="0" fontId="41" fillId="38" borderId="43" xfId="0" applyFont="1" applyFill="1" applyBorder="1" applyAlignment="1">
      <alignment horizontal="center" vertical="center" wrapText="1"/>
    </xf>
    <xf numFmtId="0" fontId="41" fillId="38" borderId="44" xfId="0" applyFont="1" applyFill="1" applyBorder="1" applyAlignment="1">
      <alignment horizontal="center" vertical="center" wrapText="1"/>
    </xf>
    <xf numFmtId="0" fontId="41" fillId="38" borderId="45" xfId="0" applyFont="1" applyFill="1" applyBorder="1" applyAlignment="1">
      <alignment horizontal="center" vertical="center" wrapText="1"/>
    </xf>
    <xf numFmtId="0" fontId="41" fillId="38" borderId="111" xfId="0" applyFont="1" applyFill="1" applyBorder="1" applyAlignment="1">
      <alignment horizontal="center" vertical="center" wrapText="1"/>
    </xf>
    <xf numFmtId="0" fontId="41" fillId="38" borderId="48" xfId="0" applyFont="1" applyFill="1" applyBorder="1" applyAlignment="1">
      <alignment horizontal="center" vertical="center" wrapText="1"/>
    </xf>
    <xf numFmtId="0" fontId="20" fillId="38" borderId="42" xfId="0" applyFont="1" applyFill="1" applyBorder="1" applyAlignment="1">
      <alignment horizontal="center" vertical="center" wrapText="1"/>
    </xf>
    <xf numFmtId="0" fontId="20" fillId="38" borderId="44" xfId="0" applyFont="1" applyFill="1" applyBorder="1" applyAlignment="1">
      <alignment horizontal="center" vertical="center" wrapText="1"/>
    </xf>
    <xf numFmtId="0" fontId="20" fillId="38" borderId="14" xfId="0" applyFont="1" applyFill="1" applyBorder="1" applyAlignment="1">
      <alignment horizontal="center" vertical="center" wrapText="1"/>
    </xf>
    <xf numFmtId="0" fontId="20" fillId="38" borderId="10" xfId="0" applyFont="1" applyFill="1" applyBorder="1" applyAlignment="1">
      <alignment horizontal="center" vertical="center" wrapText="1"/>
    </xf>
    <xf numFmtId="0" fontId="20" fillId="38" borderId="45" xfId="0" applyFont="1" applyFill="1" applyBorder="1" applyAlignment="1">
      <alignment horizontal="center" vertical="center" wrapText="1"/>
    </xf>
    <xf numFmtId="0" fontId="20" fillId="38" borderId="48" xfId="0" applyFont="1" applyFill="1" applyBorder="1" applyAlignment="1">
      <alignment horizontal="center" vertical="center" wrapText="1"/>
    </xf>
    <xf numFmtId="0" fontId="19" fillId="0" borderId="31" xfId="0" applyFont="1" applyBorder="1" applyAlignment="1">
      <alignment horizontal="center" vertical="center"/>
    </xf>
    <xf numFmtId="165" fontId="19" fillId="0" borderId="31" xfId="0" applyNumberFormat="1" applyFont="1" applyBorder="1" applyAlignment="1">
      <alignment horizontal="center" vertical="center"/>
    </xf>
    <xf numFmtId="0" fontId="22" fillId="38" borderId="54" xfId="33" applyFont="1" applyFill="1" applyBorder="1" applyAlignment="1">
      <alignment horizontal="center" vertical="center"/>
    </xf>
    <xf numFmtId="0" fontId="22" fillId="38" borderId="15" xfId="33" applyFont="1" applyFill="1" applyBorder="1" applyAlignment="1">
      <alignment horizontal="center" vertical="center"/>
    </xf>
    <xf numFmtId="0" fontId="22" fillId="38" borderId="34" xfId="33" applyFont="1" applyFill="1" applyBorder="1" applyAlignment="1">
      <alignment horizontal="center" vertical="center"/>
    </xf>
    <xf numFmtId="0" fontId="53" fillId="0" borderId="10" xfId="0" applyFont="1" applyBorder="1" applyAlignment="1">
      <alignment horizontal="center" vertical="center"/>
    </xf>
    <xf numFmtId="165" fontId="21" fillId="37" borderId="51" xfId="0" applyNumberFormat="1" applyFont="1" applyFill="1" applyBorder="1" applyAlignment="1">
      <alignment horizontal="center" vertical="center"/>
    </xf>
    <xf numFmtId="165" fontId="21" fillId="37" borderId="53" xfId="0" applyNumberFormat="1" applyFont="1" applyFill="1" applyBorder="1" applyAlignment="1">
      <alignment horizontal="center" vertical="center"/>
    </xf>
    <xf numFmtId="165" fontId="21" fillId="37" borderId="52" xfId="0" applyNumberFormat="1" applyFont="1" applyFill="1" applyBorder="1" applyAlignment="1">
      <alignment horizontal="center" vertical="center"/>
    </xf>
    <xf numFmtId="0" fontId="19" fillId="0" borderId="46" xfId="0" applyFont="1" applyBorder="1" applyAlignment="1">
      <alignment horizontal="center" vertical="center"/>
    </xf>
    <xf numFmtId="0" fontId="19" fillId="0" borderId="49" xfId="0" applyFont="1" applyBorder="1" applyAlignment="1">
      <alignment horizontal="center" vertical="center"/>
    </xf>
    <xf numFmtId="0" fontId="19" fillId="0" borderId="126" xfId="0" applyFont="1" applyBorder="1" applyAlignment="1">
      <alignment horizontal="center" vertical="center"/>
    </xf>
    <xf numFmtId="49" fontId="19" fillId="0" borderId="46" xfId="0" applyNumberFormat="1" applyFont="1" applyBorder="1" applyAlignment="1">
      <alignment horizontal="center" vertical="center"/>
    </xf>
    <xf numFmtId="49" fontId="19" fillId="0" borderId="49" xfId="0" applyNumberFormat="1" applyFont="1" applyBorder="1" applyAlignment="1">
      <alignment horizontal="center" vertical="center"/>
    </xf>
    <xf numFmtId="165" fontId="19" fillId="0" borderId="46" xfId="0" applyNumberFormat="1" applyFont="1" applyBorder="1" applyAlignment="1">
      <alignment horizontal="center" vertical="center"/>
    </xf>
    <xf numFmtId="165" fontId="19" fillId="0" borderId="49" xfId="0" applyNumberFormat="1" applyFont="1" applyBorder="1" applyAlignment="1">
      <alignment horizontal="center" vertical="center"/>
    </xf>
    <xf numFmtId="0" fontId="26" fillId="0" borderId="14" xfId="33" applyFont="1" applyBorder="1" applyAlignment="1">
      <alignment horizontal="center" vertical="center"/>
    </xf>
    <xf numFmtId="0" fontId="26" fillId="0" borderId="0" xfId="33" applyFont="1" applyAlignment="1">
      <alignment horizontal="center" vertical="center"/>
    </xf>
    <xf numFmtId="0" fontId="26" fillId="0" borderId="10" xfId="33" applyFont="1" applyBorder="1" applyAlignment="1">
      <alignment horizontal="center" vertical="center"/>
    </xf>
    <xf numFmtId="165" fontId="27" fillId="0" borderId="119" xfId="0" applyNumberFormat="1" applyFont="1" applyBorder="1" applyAlignment="1">
      <alignment horizontal="center" vertical="center"/>
    </xf>
    <xf numFmtId="165" fontId="27" fillId="0" borderId="120" xfId="0" applyNumberFormat="1" applyFont="1" applyBorder="1" applyAlignment="1">
      <alignment horizontal="center" vertical="center"/>
    </xf>
    <xf numFmtId="165" fontId="27" fillId="0" borderId="37" xfId="0" applyNumberFormat="1" applyFont="1" applyBorder="1" applyAlignment="1">
      <alignment horizontal="center" vertical="center"/>
    </xf>
    <xf numFmtId="165" fontId="27" fillId="0" borderId="131" xfId="0" applyNumberFormat="1" applyFont="1" applyBorder="1" applyAlignment="1">
      <alignment horizontal="center" vertical="center"/>
    </xf>
    <xf numFmtId="165" fontId="27" fillId="0" borderId="132" xfId="0" applyNumberFormat="1" applyFont="1" applyBorder="1" applyAlignment="1">
      <alignment horizontal="center" vertical="center"/>
    </xf>
    <xf numFmtId="165" fontId="27" fillId="0" borderId="125" xfId="0" applyNumberFormat="1" applyFont="1" applyBorder="1" applyAlignment="1">
      <alignment horizontal="center" vertical="center"/>
    </xf>
    <xf numFmtId="0" fontId="20" fillId="38" borderId="31" xfId="0" applyFont="1" applyFill="1" applyBorder="1" applyAlignment="1">
      <alignment horizontal="center" vertical="center"/>
    </xf>
    <xf numFmtId="0" fontId="20" fillId="38" borderId="50" xfId="0" applyFont="1" applyFill="1" applyBorder="1" applyAlignment="1">
      <alignment horizontal="center" vertical="center"/>
    </xf>
    <xf numFmtId="0" fontId="20" fillId="38" borderId="32" xfId="0" applyFont="1" applyFill="1" applyBorder="1" applyAlignment="1">
      <alignment horizontal="center" vertical="center"/>
    </xf>
    <xf numFmtId="0" fontId="20" fillId="38" borderId="43" xfId="0" applyFont="1" applyFill="1" applyBorder="1" applyAlignment="1">
      <alignment horizontal="center" vertical="center" wrapText="1"/>
    </xf>
    <xf numFmtId="0" fontId="20" fillId="38" borderId="0" xfId="0" applyFont="1" applyFill="1" applyAlignment="1">
      <alignment horizontal="center" vertical="center" wrapText="1"/>
    </xf>
    <xf numFmtId="0" fontId="20" fillId="38" borderId="111" xfId="0" applyFont="1" applyFill="1" applyBorder="1" applyAlignment="1">
      <alignment horizontal="center" vertical="center" wrapText="1"/>
    </xf>
    <xf numFmtId="4" fontId="24" fillId="38" borderId="72" xfId="0" applyNumberFormat="1" applyFont="1" applyFill="1" applyBorder="1" applyAlignment="1">
      <alignment horizontal="center" vertical="center"/>
    </xf>
    <xf numFmtId="4" fontId="24" fillId="38" borderId="134" xfId="0" applyNumberFormat="1" applyFont="1" applyFill="1" applyBorder="1" applyAlignment="1">
      <alignment horizontal="center" vertical="center"/>
    </xf>
    <xf numFmtId="4" fontId="24" fillId="38" borderId="133" xfId="0" applyNumberFormat="1" applyFont="1" applyFill="1" applyBorder="1" applyAlignment="1">
      <alignment horizontal="center" vertical="center"/>
    </xf>
    <xf numFmtId="4" fontId="24" fillId="38" borderId="12" xfId="0" applyNumberFormat="1" applyFont="1" applyFill="1" applyBorder="1" applyAlignment="1">
      <alignment horizontal="center" vertical="center"/>
    </xf>
    <xf numFmtId="4" fontId="24" fillId="38" borderId="11" xfId="0" applyNumberFormat="1" applyFont="1" applyFill="1" applyBorder="1" applyAlignment="1">
      <alignment horizontal="center" vertical="center"/>
    </xf>
    <xf numFmtId="4" fontId="24" fillId="38" borderId="30" xfId="0" applyNumberFormat="1" applyFont="1" applyFill="1" applyBorder="1" applyAlignment="1">
      <alignment horizontal="center" vertical="center"/>
    </xf>
    <xf numFmtId="0" fontId="20" fillId="38" borderId="43" xfId="0" applyFont="1" applyFill="1" applyBorder="1" applyAlignment="1">
      <alignment horizontal="center" vertical="center"/>
    </xf>
    <xf numFmtId="0" fontId="20" fillId="38" borderId="0" xfId="0" applyFont="1" applyFill="1" applyAlignment="1">
      <alignment horizontal="center" vertical="center"/>
    </xf>
    <xf numFmtId="0" fontId="20" fillId="38" borderId="111" xfId="0" applyFont="1" applyFill="1" applyBorder="1" applyAlignment="1">
      <alignment horizontal="center" vertical="center"/>
    </xf>
    <xf numFmtId="0" fontId="20" fillId="38" borderId="128" xfId="0" applyFont="1" applyFill="1" applyBorder="1" applyAlignment="1">
      <alignment horizontal="center" vertical="center" wrapText="1"/>
    </xf>
    <xf numFmtId="0" fontId="20" fillId="38" borderId="129" xfId="0" applyFont="1" applyFill="1" applyBorder="1" applyAlignment="1">
      <alignment horizontal="center" vertical="center" wrapText="1"/>
    </xf>
    <xf numFmtId="0" fontId="20" fillId="38" borderId="130" xfId="0" applyFont="1" applyFill="1" applyBorder="1" applyAlignment="1">
      <alignment horizontal="center" vertical="center" wrapText="1"/>
    </xf>
    <xf numFmtId="0" fontId="41" fillId="38" borderId="54" xfId="0" applyFont="1" applyFill="1" applyBorder="1" applyAlignment="1">
      <alignment horizontal="center" vertical="center" wrapText="1"/>
    </xf>
    <xf numFmtId="0" fontId="41" fillId="38" borderId="15" xfId="0" applyFont="1" applyFill="1" applyBorder="1" applyAlignment="1">
      <alignment horizontal="center" vertical="center" wrapText="1"/>
    </xf>
    <xf numFmtId="0" fontId="41" fillId="38" borderId="34" xfId="0" applyFont="1" applyFill="1" applyBorder="1" applyAlignment="1">
      <alignment horizontal="center" vertical="center" wrapText="1"/>
    </xf>
    <xf numFmtId="0" fontId="23" fillId="38" borderId="42" xfId="0" applyFont="1" applyFill="1" applyBorder="1" applyAlignment="1">
      <alignment horizontal="center" vertical="center" wrapText="1"/>
    </xf>
    <xf numFmtId="0" fontId="23" fillId="38" borderId="44" xfId="0" applyFont="1" applyFill="1" applyBorder="1" applyAlignment="1">
      <alignment horizontal="center" vertical="center" wrapText="1"/>
    </xf>
    <xf numFmtId="0" fontId="23" fillId="38" borderId="14" xfId="0" applyFont="1" applyFill="1" applyBorder="1" applyAlignment="1">
      <alignment horizontal="center" vertical="center" wrapText="1"/>
    </xf>
    <xf numFmtId="0" fontId="23" fillId="38" borderId="10" xfId="0" applyFont="1" applyFill="1" applyBorder="1" applyAlignment="1">
      <alignment horizontal="center" vertical="center" wrapText="1"/>
    </xf>
    <xf numFmtId="0" fontId="23" fillId="38" borderId="12" xfId="0" applyFont="1" applyFill="1" applyBorder="1" applyAlignment="1">
      <alignment horizontal="center" vertical="center" wrapText="1"/>
    </xf>
    <xf numFmtId="0" fontId="23" fillId="38" borderId="30" xfId="0" applyFont="1" applyFill="1" applyBorder="1" applyAlignment="1">
      <alignment horizontal="center" vertical="center" wrapText="1"/>
    </xf>
    <xf numFmtId="164" fontId="19" fillId="0" borderId="46" xfId="44" applyNumberFormat="1" applyFont="1" applyBorder="1" applyAlignment="1">
      <alignment horizontal="center" vertical="center"/>
    </xf>
    <xf numFmtId="164" fontId="19" fillId="0" borderId="49" xfId="44" applyNumberFormat="1" applyFont="1" applyBorder="1" applyAlignment="1">
      <alignment horizontal="center" vertical="center"/>
    </xf>
    <xf numFmtId="0" fontId="19" fillId="0" borderId="47" xfId="0" applyFont="1" applyBorder="1" applyAlignment="1">
      <alignment horizontal="center" vertical="center"/>
    </xf>
    <xf numFmtId="0" fontId="19" fillId="0" borderId="27" xfId="0" applyFont="1" applyBorder="1" applyAlignment="1">
      <alignment horizontal="center" vertical="center"/>
    </xf>
    <xf numFmtId="165" fontId="19" fillId="0" borderId="47" xfId="0" applyNumberFormat="1" applyFont="1" applyBorder="1" applyAlignment="1">
      <alignment horizontal="center" vertical="center"/>
    </xf>
    <xf numFmtId="165" fontId="19" fillId="0" borderId="27" xfId="0" applyNumberFormat="1" applyFont="1" applyBorder="1" applyAlignment="1">
      <alignment horizontal="center" vertical="center"/>
    </xf>
    <xf numFmtId="49" fontId="19" fillId="0" borderId="31" xfId="0" applyNumberFormat="1" applyFont="1" applyBorder="1" applyAlignment="1">
      <alignment horizontal="center" vertical="center"/>
    </xf>
    <xf numFmtId="0" fontId="23" fillId="38" borderId="54" xfId="0" applyFont="1" applyFill="1" applyBorder="1" applyAlignment="1">
      <alignment horizontal="center" vertical="center"/>
    </xf>
    <xf numFmtId="0" fontId="23" fillId="38" borderId="15" xfId="0" applyFont="1" applyFill="1" applyBorder="1" applyAlignment="1">
      <alignment horizontal="center" vertical="center"/>
    </xf>
    <xf numFmtId="0" fontId="23" fillId="38" borderId="34" xfId="0" applyFont="1" applyFill="1" applyBorder="1" applyAlignment="1">
      <alignment horizontal="center" vertical="center"/>
    </xf>
    <xf numFmtId="165" fontId="27" fillId="0" borderId="40" xfId="0" applyNumberFormat="1" applyFont="1" applyBorder="1" applyAlignment="1">
      <alignment horizontal="center" vertical="center"/>
    </xf>
    <xf numFmtId="0" fontId="21" fillId="37" borderId="13" xfId="0" applyFont="1" applyFill="1" applyBorder="1" applyAlignment="1">
      <alignment horizontal="center" vertical="center"/>
    </xf>
    <xf numFmtId="0" fontId="52" fillId="34" borderId="0" xfId="0" applyFont="1" applyFill="1" applyAlignment="1">
      <alignment horizontal="left" vertical="center"/>
    </xf>
    <xf numFmtId="0" fontId="21" fillId="37" borderId="51" xfId="0" applyFont="1" applyFill="1" applyBorder="1" applyAlignment="1">
      <alignment horizontal="center" vertical="center"/>
    </xf>
    <xf numFmtId="0" fontId="21" fillId="37" borderId="53" xfId="0" applyFont="1" applyFill="1" applyBorder="1" applyAlignment="1">
      <alignment horizontal="center" vertical="center"/>
    </xf>
    <xf numFmtId="0" fontId="21" fillId="37" borderId="52" xfId="0" applyFont="1" applyFill="1" applyBorder="1" applyAlignment="1">
      <alignment horizontal="center" vertical="center"/>
    </xf>
    <xf numFmtId="0" fontId="0" fillId="37" borderId="51" xfId="0" applyFill="1" applyBorder="1" applyAlignment="1">
      <alignment horizontal="center" vertical="center"/>
    </xf>
    <xf numFmtId="0" fontId="0" fillId="37" borderId="53" xfId="0" applyFill="1" applyBorder="1" applyAlignment="1">
      <alignment horizontal="center" vertical="center"/>
    </xf>
    <xf numFmtId="0" fontId="0" fillId="37" borderId="52" xfId="0" applyFill="1" applyBorder="1" applyAlignment="1">
      <alignment horizontal="center" vertical="center"/>
    </xf>
    <xf numFmtId="0" fontId="0" fillId="0" borderId="10" xfId="0" applyBorder="1" applyAlignment="1">
      <alignment horizontal="center" vertical="center"/>
    </xf>
    <xf numFmtId="49" fontId="19" fillId="0" borderId="47" xfId="0" applyNumberFormat="1" applyFont="1" applyBorder="1" applyAlignment="1">
      <alignment horizontal="center" vertical="center"/>
    </xf>
    <xf numFmtId="49" fontId="19" fillId="0" borderId="27" xfId="0" applyNumberFormat="1" applyFont="1" applyBorder="1" applyAlignment="1">
      <alignment horizontal="center" vertical="center"/>
    </xf>
    <xf numFmtId="0" fontId="19" fillId="0" borderId="66" xfId="0" applyFont="1" applyBorder="1" applyAlignment="1">
      <alignment horizontal="center" vertical="center"/>
    </xf>
    <xf numFmtId="0" fontId="23" fillId="37" borderId="51" xfId="0" applyFont="1" applyFill="1" applyBorder="1" applyAlignment="1">
      <alignment horizontal="center" vertical="center"/>
    </xf>
    <xf numFmtId="0" fontId="23" fillId="37" borderId="53" xfId="0" applyFont="1" applyFill="1" applyBorder="1" applyAlignment="1">
      <alignment horizontal="center" vertical="center"/>
    </xf>
    <xf numFmtId="0" fontId="23" fillId="37" borderId="52" xfId="0" applyFont="1" applyFill="1" applyBorder="1" applyAlignment="1">
      <alignment horizontal="center" vertical="center"/>
    </xf>
    <xf numFmtId="165" fontId="27" fillId="0" borderId="117" xfId="0" applyNumberFormat="1" applyFont="1" applyBorder="1" applyAlignment="1">
      <alignment horizontal="center" vertical="center"/>
    </xf>
    <xf numFmtId="0" fontId="42" fillId="38" borderId="54" xfId="0" applyFont="1" applyFill="1" applyBorder="1" applyAlignment="1">
      <alignment horizontal="center" vertical="center" wrapText="1"/>
    </xf>
    <xf numFmtId="0" fontId="42" fillId="38" borderId="15" xfId="0" applyFont="1" applyFill="1" applyBorder="1" applyAlignment="1">
      <alignment horizontal="center" vertical="center" wrapText="1"/>
    </xf>
    <xf numFmtId="165" fontId="27" fillId="0" borderId="116" xfId="0" applyNumberFormat="1" applyFont="1" applyBorder="1" applyAlignment="1">
      <alignment horizontal="center"/>
    </xf>
    <xf numFmtId="165" fontId="27" fillId="0" borderId="118" xfId="0" applyNumberFormat="1" applyFont="1" applyBorder="1" applyAlignment="1">
      <alignment horizontal="center" vertical="center"/>
    </xf>
    <xf numFmtId="0" fontId="51" fillId="38" borderId="121" xfId="0" applyFont="1" applyFill="1" applyBorder="1" applyAlignment="1">
      <alignment horizontal="center" vertical="center" wrapText="1"/>
    </xf>
    <xf numFmtId="0" fontId="51" fillId="38" borderId="146" xfId="0" applyFont="1" applyFill="1" applyBorder="1" applyAlignment="1">
      <alignment horizontal="center" vertical="center" wrapText="1"/>
    </xf>
    <xf numFmtId="0" fontId="41" fillId="38" borderId="14" xfId="0" applyFont="1" applyFill="1" applyBorder="1" applyAlignment="1">
      <alignment horizontal="center" vertical="center" wrapText="1"/>
    </xf>
    <xf numFmtId="0" fontId="41" fillId="38" borderId="0" xfId="0" applyFont="1" applyFill="1" applyAlignment="1">
      <alignment horizontal="center" vertical="center" wrapText="1"/>
    </xf>
    <xf numFmtId="0" fontId="41" fillId="38" borderId="10" xfId="0" applyFont="1" applyFill="1" applyBorder="1" applyAlignment="1">
      <alignment horizontal="center" vertical="center" wrapText="1"/>
    </xf>
    <xf numFmtId="0" fontId="41" fillId="38" borderId="12" xfId="0" applyFont="1" applyFill="1" applyBorder="1" applyAlignment="1">
      <alignment horizontal="center" vertical="center" wrapText="1"/>
    </xf>
    <xf numFmtId="0" fontId="41" fillId="38" borderId="11" xfId="0" applyFont="1" applyFill="1" applyBorder="1" applyAlignment="1">
      <alignment horizontal="center" vertical="center" wrapText="1"/>
    </xf>
    <xf numFmtId="0" fontId="41" fillId="38" borderId="30" xfId="0" applyFont="1" applyFill="1" applyBorder="1" applyAlignment="1">
      <alignment horizontal="center" vertical="center" wrapText="1"/>
    </xf>
    <xf numFmtId="167" fontId="19" fillId="0" borderId="46" xfId="0" applyNumberFormat="1" applyFont="1" applyBorder="1" applyAlignment="1">
      <alignment horizontal="center" vertical="center"/>
    </xf>
    <xf numFmtId="167" fontId="19" fillId="0" borderId="49" xfId="0" applyNumberFormat="1" applyFont="1" applyBorder="1" applyAlignment="1">
      <alignment horizontal="center" vertical="center"/>
    </xf>
    <xf numFmtId="0" fontId="19" fillId="0" borderId="65" xfId="0" applyFont="1" applyBorder="1" applyAlignment="1">
      <alignment horizontal="center" vertical="center"/>
    </xf>
    <xf numFmtId="167" fontId="19" fillId="0" borderId="31" xfId="0" applyNumberFormat="1" applyFont="1" applyBorder="1" applyAlignment="1">
      <alignment horizontal="center" vertical="center"/>
    </xf>
    <xf numFmtId="0" fontId="52" fillId="34" borderId="11" xfId="0" applyFont="1" applyFill="1" applyBorder="1" applyAlignment="1">
      <alignment horizontal="center" vertical="center" wrapText="1"/>
    </xf>
    <xf numFmtId="167" fontId="19" fillId="0" borderId="47" xfId="0" applyNumberFormat="1" applyFont="1" applyBorder="1" applyAlignment="1">
      <alignment horizontal="center" vertical="center"/>
    </xf>
    <xf numFmtId="167" fontId="19" fillId="0" borderId="27" xfId="0" applyNumberFormat="1" applyFont="1" applyBorder="1" applyAlignment="1">
      <alignment horizontal="center" vertical="center"/>
    </xf>
    <xf numFmtId="0" fontId="55" fillId="0" borderId="14" xfId="0" applyFont="1" applyBorder="1" applyAlignment="1">
      <alignment horizontal="center" vertical="center"/>
    </xf>
    <xf numFmtId="0" fontId="55" fillId="0" borderId="0" xfId="0" applyFont="1" applyAlignment="1">
      <alignment horizontal="center" vertical="center"/>
    </xf>
    <xf numFmtId="0" fontId="55" fillId="0" borderId="10" xfId="0" applyFont="1" applyBorder="1" applyAlignment="1">
      <alignment horizontal="center" vertical="center"/>
    </xf>
    <xf numFmtId="170" fontId="19" fillId="0" borderId="46" xfId="0" applyNumberFormat="1" applyFont="1" applyBorder="1" applyAlignment="1">
      <alignment horizontal="center" vertical="center"/>
    </xf>
    <xf numFmtId="170" fontId="19" fillId="0" borderId="126" xfId="0" applyNumberFormat="1" applyFont="1" applyBorder="1" applyAlignment="1">
      <alignment horizontal="center" vertical="center"/>
    </xf>
    <xf numFmtId="170" fontId="19" fillId="0" borderId="49" xfId="0" applyNumberFormat="1" applyFont="1" applyBorder="1" applyAlignment="1">
      <alignment horizontal="center" vertical="center"/>
    </xf>
    <xf numFmtId="170" fontId="19" fillId="0" borderId="47" xfId="0" applyNumberFormat="1" applyFont="1" applyBorder="1" applyAlignment="1">
      <alignment horizontal="center" vertical="center"/>
    </xf>
    <xf numFmtId="170" fontId="19" fillId="0" borderId="66" xfId="0" applyNumberFormat="1" applyFont="1" applyBorder="1" applyAlignment="1">
      <alignment horizontal="center" vertical="center"/>
    </xf>
    <xf numFmtId="170" fontId="19" fillId="0" borderId="27" xfId="0" applyNumberFormat="1" applyFont="1" applyBorder="1" applyAlignment="1">
      <alignment horizontal="center" vertical="center"/>
    </xf>
    <xf numFmtId="167" fontId="23" fillId="37" borderId="51" xfId="0" applyNumberFormat="1" applyFont="1" applyFill="1" applyBorder="1" applyAlignment="1">
      <alignment horizontal="center" vertical="center"/>
    </xf>
    <xf numFmtId="167" fontId="23" fillId="37" borderId="52" xfId="0" applyNumberFormat="1" applyFont="1" applyFill="1" applyBorder="1" applyAlignment="1">
      <alignment horizontal="center" vertical="center"/>
    </xf>
    <xf numFmtId="170" fontId="23" fillId="37" borderId="51" xfId="0" applyNumberFormat="1" applyFont="1" applyFill="1" applyBorder="1" applyAlignment="1">
      <alignment horizontal="center" vertical="center"/>
    </xf>
    <xf numFmtId="0" fontId="56" fillId="0" borderId="14" xfId="0" applyFont="1" applyBorder="1" applyAlignment="1">
      <alignment horizontal="center" vertical="center"/>
    </xf>
    <xf numFmtId="0" fontId="56" fillId="0" borderId="0" xfId="0" applyFont="1" applyAlignment="1">
      <alignment horizontal="center" vertical="center"/>
    </xf>
    <xf numFmtId="0" fontId="56" fillId="0" borderId="10" xfId="0" applyFont="1" applyBorder="1" applyAlignment="1">
      <alignment horizontal="center" vertical="center"/>
    </xf>
    <xf numFmtId="0" fontId="23" fillId="38" borderId="143" xfId="0" applyFont="1" applyFill="1" applyBorder="1" applyAlignment="1">
      <alignment horizontal="center" vertical="center" wrapText="1"/>
    </xf>
    <xf numFmtId="0" fontId="0" fillId="0" borderId="0" xfId="0" applyAlignment="1">
      <alignment horizontal="center" vertical="center" wrapText="1"/>
    </xf>
    <xf numFmtId="170" fontId="19" fillId="0" borderId="65" xfId="0" applyNumberFormat="1" applyFont="1" applyBorder="1" applyAlignment="1">
      <alignment horizontal="center" vertical="center"/>
    </xf>
    <xf numFmtId="170" fontId="19" fillId="0" borderId="144" xfId="0" applyNumberFormat="1" applyFont="1" applyBorder="1" applyAlignment="1">
      <alignment horizontal="center" vertical="center"/>
    </xf>
    <xf numFmtId="170" fontId="19" fillId="0" borderId="145" xfId="0" applyNumberFormat="1" applyFont="1" applyBorder="1" applyAlignment="1">
      <alignment horizontal="center" vertical="center"/>
    </xf>
    <xf numFmtId="170" fontId="19" fillId="0" borderId="45" xfId="0" applyNumberFormat="1" applyFont="1" applyBorder="1" applyAlignment="1">
      <alignment horizontal="center" vertical="center"/>
    </xf>
    <xf numFmtId="170" fontId="19" fillId="0" borderId="111" xfId="0" applyNumberFormat="1" applyFont="1" applyBorder="1" applyAlignment="1">
      <alignment horizontal="center" vertical="center"/>
    </xf>
    <xf numFmtId="170" fontId="19" fillId="0" borderId="48" xfId="0" applyNumberFormat="1" applyFont="1" applyBorder="1" applyAlignment="1">
      <alignment horizontal="center" vertical="center"/>
    </xf>
  </cellXfs>
  <cellStyles count="45">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rmal 2" xfId="32" xr:uid="{00000000-0005-0000-0000-000020000000}"/>
    <cellStyle name="Normal_Sayfa1" xfId="33" xr:uid="{00000000-0005-0000-0000-000021000000}"/>
    <cellStyle name="Not" xfId="34" builtinId="10" customBuiltin="1"/>
    <cellStyle name="Nötr" xfId="35" builtinId="28" customBuiltin="1"/>
    <cellStyle name="Toplam" xfId="36" builtinId="25" customBuiltin="1"/>
    <cellStyle name="Uyarı Metni" xfId="37" builtinId="11" customBuiltin="1"/>
    <cellStyle name="Vurgu1" xfId="38" builtinId="29" customBuiltin="1"/>
    <cellStyle name="Vurgu2" xfId="39" builtinId="33" customBuiltin="1"/>
    <cellStyle name="Vurgu3" xfId="40" builtinId="37" customBuiltin="1"/>
    <cellStyle name="Vurgu4" xfId="41" builtinId="41" customBuiltin="1"/>
    <cellStyle name="Vurgu5" xfId="42" builtinId="45" customBuiltin="1"/>
    <cellStyle name="Vurgu6" xfId="43" builtinId="49" customBuiltin="1"/>
    <cellStyle name="Yüzde" xfId="44" builtinId="5"/>
  </cellStyles>
  <dxfs count="8">
    <dxf>
      <font>
        <color rgb="FF9C0006"/>
      </font>
      <fill>
        <patternFill>
          <bgColor rgb="FFFFC7CE"/>
        </patternFill>
      </fill>
    </dxf>
    <dxf>
      <fill>
        <patternFill>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checked="Checked" lockText="1"/>
</file>

<file path=xl/ctrlProps/ctrlProp7.xml><?xml version="1.0" encoding="utf-8"?>
<formControlPr xmlns="http://schemas.microsoft.com/office/spreadsheetml/2009/9/main" objectType="CheckBox" checked="Checked" lockText="1"/>
</file>

<file path=xl/ctrlProps/ctrlProp8.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314325</xdr:colOff>
      <xdr:row>1</xdr:row>
      <xdr:rowOff>114300</xdr:rowOff>
    </xdr:from>
    <xdr:to>
      <xdr:col>1</xdr:col>
      <xdr:colOff>1133475</xdr:colOff>
      <xdr:row>6</xdr:row>
      <xdr:rowOff>66675</xdr:rowOff>
    </xdr:to>
    <xdr:pic>
      <xdr:nvPicPr>
        <xdr:cNvPr id="9231" name="Picture 15" descr="Yalova-Üniversitesi-Logo">
          <a:extLst>
            <a:ext uri="{FF2B5EF4-FFF2-40B4-BE49-F238E27FC236}">
              <a16:creationId xmlns:a16="http://schemas.microsoft.com/office/drawing/2014/main" id="{00000000-0008-0000-0200-00000F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925" y="285750"/>
          <a:ext cx="81915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1</xdr:row>
      <xdr:rowOff>9525</xdr:rowOff>
    </xdr:from>
    <xdr:to>
      <xdr:col>1</xdr:col>
      <xdr:colOff>800100</xdr:colOff>
      <xdr:row>5</xdr:row>
      <xdr:rowOff>85725</xdr:rowOff>
    </xdr:to>
    <xdr:pic>
      <xdr:nvPicPr>
        <xdr:cNvPr id="20490" name="Picture 10" descr="Yalova-Üniversitesi-Logo">
          <a:extLst>
            <a:ext uri="{FF2B5EF4-FFF2-40B4-BE49-F238E27FC236}">
              <a16:creationId xmlns:a16="http://schemas.microsoft.com/office/drawing/2014/main" id="{00000000-0008-0000-0300-00000A5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314325"/>
          <a:ext cx="81915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38</xdr:row>
          <xdr:rowOff>9525</xdr:rowOff>
        </xdr:from>
        <xdr:to>
          <xdr:col>5</xdr:col>
          <xdr:colOff>371475</xdr:colOff>
          <xdr:row>38</xdr:row>
          <xdr:rowOff>200025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4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39</xdr:row>
          <xdr:rowOff>9525</xdr:rowOff>
        </xdr:from>
        <xdr:to>
          <xdr:col>5</xdr:col>
          <xdr:colOff>371475</xdr:colOff>
          <xdr:row>39</xdr:row>
          <xdr:rowOff>200025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4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38</xdr:row>
          <xdr:rowOff>9525</xdr:rowOff>
        </xdr:from>
        <xdr:to>
          <xdr:col>10</xdr:col>
          <xdr:colOff>371475</xdr:colOff>
          <xdr:row>38</xdr:row>
          <xdr:rowOff>200025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4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39</xdr:row>
          <xdr:rowOff>9525</xdr:rowOff>
        </xdr:from>
        <xdr:to>
          <xdr:col>10</xdr:col>
          <xdr:colOff>371475</xdr:colOff>
          <xdr:row>39</xdr:row>
          <xdr:rowOff>200025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4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9525</xdr:colOff>
      <xdr:row>2</xdr:row>
      <xdr:rowOff>0</xdr:rowOff>
    </xdr:from>
    <xdr:to>
      <xdr:col>2</xdr:col>
      <xdr:colOff>828675</xdr:colOff>
      <xdr:row>7</xdr:row>
      <xdr:rowOff>57150</xdr:rowOff>
    </xdr:to>
    <xdr:pic>
      <xdr:nvPicPr>
        <xdr:cNvPr id="1320" name="Picture 296" descr="Yalova-Üniversitesi-Logo">
          <a:extLst>
            <a:ext uri="{FF2B5EF4-FFF2-40B4-BE49-F238E27FC236}">
              <a16:creationId xmlns:a16="http://schemas.microsoft.com/office/drawing/2014/main" id="{00000000-0008-0000-0400-000028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125" y="657225"/>
          <a:ext cx="81915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38</xdr:row>
          <xdr:rowOff>9525</xdr:rowOff>
        </xdr:from>
        <xdr:to>
          <xdr:col>5</xdr:col>
          <xdr:colOff>371475</xdr:colOff>
          <xdr:row>39</xdr:row>
          <xdr:rowOff>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5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39</xdr:row>
          <xdr:rowOff>9525</xdr:rowOff>
        </xdr:from>
        <xdr:to>
          <xdr:col>5</xdr:col>
          <xdr:colOff>371475</xdr:colOff>
          <xdr:row>40</xdr:row>
          <xdr:rowOff>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5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38</xdr:row>
          <xdr:rowOff>9525</xdr:rowOff>
        </xdr:from>
        <xdr:to>
          <xdr:col>10</xdr:col>
          <xdr:colOff>371475</xdr:colOff>
          <xdr:row>39</xdr:row>
          <xdr:rowOff>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5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39</xdr:row>
          <xdr:rowOff>9525</xdr:rowOff>
        </xdr:from>
        <xdr:to>
          <xdr:col>10</xdr:col>
          <xdr:colOff>371475</xdr:colOff>
          <xdr:row>40</xdr:row>
          <xdr:rowOff>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9525</xdr:colOff>
      <xdr:row>2</xdr:row>
      <xdr:rowOff>0</xdr:rowOff>
    </xdr:from>
    <xdr:to>
      <xdr:col>2</xdr:col>
      <xdr:colOff>828675</xdr:colOff>
      <xdr:row>7</xdr:row>
      <xdr:rowOff>57150</xdr:rowOff>
    </xdr:to>
    <xdr:pic>
      <xdr:nvPicPr>
        <xdr:cNvPr id="12417" name="Picture 129" descr="Yalova-Üniversitesi-Logo">
          <a:extLst>
            <a:ext uri="{FF2B5EF4-FFF2-40B4-BE49-F238E27FC236}">
              <a16:creationId xmlns:a16="http://schemas.microsoft.com/office/drawing/2014/main" id="{00000000-0008-0000-0500-000081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125" y="657225"/>
          <a:ext cx="81915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9525</xdr:colOff>
      <xdr:row>1</xdr:row>
      <xdr:rowOff>247650</xdr:rowOff>
    </xdr:from>
    <xdr:to>
      <xdr:col>2</xdr:col>
      <xdr:colOff>828675</xdr:colOff>
      <xdr:row>7</xdr:row>
      <xdr:rowOff>47625</xdr:rowOff>
    </xdr:to>
    <xdr:pic>
      <xdr:nvPicPr>
        <xdr:cNvPr id="15462" name="Picture 102" descr="Yalova-Üniversitesi-Logo">
          <a:extLst>
            <a:ext uri="{FF2B5EF4-FFF2-40B4-BE49-F238E27FC236}">
              <a16:creationId xmlns:a16="http://schemas.microsoft.com/office/drawing/2014/main" id="{00000000-0008-0000-0600-0000663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125" y="885825"/>
          <a:ext cx="81915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1</xdr:row>
      <xdr:rowOff>247650</xdr:rowOff>
    </xdr:from>
    <xdr:to>
      <xdr:col>2</xdr:col>
      <xdr:colOff>600075</xdr:colOff>
      <xdr:row>7</xdr:row>
      <xdr:rowOff>47625</xdr:rowOff>
    </xdr:to>
    <xdr:pic>
      <xdr:nvPicPr>
        <xdr:cNvPr id="19491" name="Picture 35" descr="Yalova-Üniversitesi-Logo">
          <a:extLst>
            <a:ext uri="{FF2B5EF4-FFF2-40B4-BE49-F238E27FC236}">
              <a16:creationId xmlns:a16="http://schemas.microsoft.com/office/drawing/2014/main" id="{00000000-0008-0000-0700-0000234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885825"/>
          <a:ext cx="81915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tabColor indexed="13"/>
  </sheetPr>
  <dimension ref="A1:K21"/>
  <sheetViews>
    <sheetView tabSelected="1" zoomScaleNormal="100" workbookViewId="0">
      <selection activeCell="M8" sqref="M8"/>
    </sheetView>
  </sheetViews>
  <sheetFormatPr defaultRowHeight="12.75" x14ac:dyDescent="0.2"/>
  <cols>
    <col min="1" max="1" width="3.28515625" customWidth="1"/>
    <col min="10" max="11" width="14.28515625" customWidth="1"/>
  </cols>
  <sheetData>
    <row r="1" spans="1:11" ht="13.5" thickTop="1" x14ac:dyDescent="0.2">
      <c r="A1" s="238" t="s">
        <v>42</v>
      </c>
      <c r="B1" s="238"/>
      <c r="C1" s="238"/>
      <c r="D1" s="238"/>
      <c r="E1" s="238"/>
      <c r="F1" s="238"/>
      <c r="G1" s="238"/>
      <c r="H1" s="238"/>
      <c r="I1" s="238"/>
      <c r="J1" s="238"/>
    </row>
    <row r="2" spans="1:11" x14ac:dyDescent="0.2">
      <c r="A2" s="239" t="s">
        <v>43</v>
      </c>
      <c r="B2" s="240"/>
      <c r="C2" s="240"/>
      <c r="D2" s="240"/>
      <c r="E2" s="240"/>
      <c r="F2" s="240"/>
      <c r="G2" s="240"/>
      <c r="H2" s="240"/>
      <c r="I2" s="240"/>
      <c r="J2" s="241"/>
    </row>
    <row r="3" spans="1:11" x14ac:dyDescent="0.2">
      <c r="A3" s="7"/>
      <c r="B3" s="1"/>
      <c r="C3" s="1"/>
      <c r="D3" s="1"/>
      <c r="E3" s="1"/>
      <c r="F3" s="1"/>
      <c r="G3" s="1"/>
      <c r="H3" s="1"/>
      <c r="I3" s="1"/>
      <c r="J3" s="2"/>
    </row>
    <row r="4" spans="1:11" x14ac:dyDescent="0.2">
      <c r="A4" s="7" t="s">
        <v>31</v>
      </c>
      <c r="B4" s="1"/>
      <c r="C4" s="1"/>
      <c r="D4" s="1"/>
      <c r="E4" s="1"/>
      <c r="F4" s="1"/>
      <c r="G4" s="1"/>
      <c r="H4" s="1"/>
      <c r="I4" s="1"/>
      <c r="J4" s="2"/>
    </row>
    <row r="5" spans="1:11" x14ac:dyDescent="0.2">
      <c r="A5" s="7" t="s">
        <v>32</v>
      </c>
      <c r="B5" s="1"/>
      <c r="C5" s="1"/>
      <c r="D5" s="1"/>
      <c r="E5" s="1"/>
      <c r="F5" s="1"/>
      <c r="G5" s="1"/>
      <c r="H5" s="1"/>
      <c r="I5" s="1"/>
      <c r="J5" s="2"/>
    </row>
    <row r="6" spans="1:11" x14ac:dyDescent="0.2">
      <c r="A6" s="7" t="s">
        <v>33</v>
      </c>
      <c r="B6" s="1"/>
      <c r="C6" s="1"/>
      <c r="D6" s="1"/>
      <c r="E6" s="1"/>
      <c r="F6" s="1"/>
      <c r="G6" s="1"/>
      <c r="H6" s="1"/>
      <c r="I6" s="1"/>
      <c r="J6" s="2"/>
    </row>
    <row r="7" spans="1:11" ht="13.5" thickBot="1" x14ac:dyDescent="0.25">
      <c r="A7" s="242"/>
      <c r="B7" s="243"/>
      <c r="C7" s="243"/>
      <c r="D7" s="243"/>
      <c r="E7" s="243"/>
      <c r="F7" s="243"/>
      <c r="G7" s="243"/>
      <c r="H7" s="243"/>
      <c r="I7" s="243"/>
      <c r="J7" s="244"/>
    </row>
    <row r="8" spans="1:11" ht="127.5" customHeight="1" thickTop="1" thickBot="1" x14ac:dyDescent="0.25">
      <c r="A8" s="6" t="s">
        <v>34</v>
      </c>
      <c r="B8" s="237" t="s">
        <v>35</v>
      </c>
      <c r="C8" s="237"/>
      <c r="D8" s="237"/>
      <c r="E8" s="237"/>
      <c r="F8" s="237"/>
      <c r="G8" s="237"/>
      <c r="H8" s="237"/>
      <c r="I8" s="237"/>
      <c r="J8" s="237"/>
      <c r="K8" s="5"/>
    </row>
    <row r="9" spans="1:11" ht="162.75" customHeight="1" thickTop="1" thickBot="1" x14ac:dyDescent="0.25">
      <c r="A9" s="6" t="s">
        <v>16</v>
      </c>
      <c r="B9" s="245" t="s">
        <v>36</v>
      </c>
      <c r="C9" s="237"/>
      <c r="D9" s="237"/>
      <c r="E9" s="237"/>
      <c r="F9" s="237"/>
      <c r="G9" s="237"/>
      <c r="H9" s="237"/>
      <c r="I9" s="237"/>
      <c r="J9" s="237"/>
      <c r="K9" s="5"/>
    </row>
    <row r="10" spans="1:11" ht="80.25" customHeight="1" thickTop="1" thickBot="1" x14ac:dyDescent="0.25">
      <c r="A10" s="6" t="s">
        <v>17</v>
      </c>
      <c r="B10" s="245" t="s">
        <v>37</v>
      </c>
      <c r="C10" s="237"/>
      <c r="D10" s="237"/>
      <c r="E10" s="237"/>
      <c r="F10" s="237"/>
      <c r="G10" s="237"/>
      <c r="H10" s="237"/>
      <c r="I10" s="237"/>
      <c r="J10" s="237"/>
      <c r="K10" s="5"/>
    </row>
    <row r="11" spans="1:11" ht="106.5" customHeight="1" thickTop="1" thickBot="1" x14ac:dyDescent="0.25">
      <c r="A11" s="6" t="s">
        <v>18</v>
      </c>
      <c r="B11" s="245" t="s">
        <v>38</v>
      </c>
      <c r="C11" s="246"/>
      <c r="D11" s="246"/>
      <c r="E11" s="246"/>
      <c r="F11" s="246"/>
      <c r="G11" s="246"/>
      <c r="H11" s="246"/>
      <c r="I11" s="246"/>
      <c r="J11" s="246"/>
    </row>
    <row r="12" spans="1:11" ht="68.25" customHeight="1" thickTop="1" thickBot="1" x14ac:dyDescent="0.25">
      <c r="A12" s="6" t="s">
        <v>19</v>
      </c>
      <c r="B12" s="237" t="s">
        <v>39</v>
      </c>
      <c r="C12" s="237"/>
      <c r="D12" s="237"/>
      <c r="E12" s="237"/>
      <c r="F12" s="237"/>
      <c r="G12" s="237"/>
      <c r="H12" s="237"/>
      <c r="I12" s="237"/>
      <c r="J12" s="237"/>
    </row>
    <row r="13" spans="1:11" ht="53.25" customHeight="1" thickTop="1" thickBot="1" x14ac:dyDescent="0.25">
      <c r="A13" s="6" t="s">
        <v>20</v>
      </c>
      <c r="B13" s="237" t="s">
        <v>40</v>
      </c>
      <c r="C13" s="237"/>
      <c r="D13" s="237"/>
      <c r="E13" s="237"/>
      <c r="F13" s="237"/>
      <c r="G13" s="237"/>
      <c r="H13" s="237"/>
      <c r="I13" s="237"/>
      <c r="J13" s="237"/>
    </row>
    <row r="14" spans="1:11" ht="51.75" customHeight="1" thickTop="1" thickBot="1" x14ac:dyDescent="0.25">
      <c r="A14" s="6" t="s">
        <v>21</v>
      </c>
      <c r="B14" s="237" t="s">
        <v>41</v>
      </c>
      <c r="C14" s="237"/>
      <c r="D14" s="237"/>
      <c r="E14" s="237"/>
      <c r="F14" s="237"/>
      <c r="G14" s="237"/>
      <c r="H14" s="237"/>
      <c r="I14" s="237"/>
      <c r="J14" s="237"/>
    </row>
    <row r="15" spans="1:11" ht="69" customHeight="1" thickTop="1" thickBot="1" x14ac:dyDescent="0.25">
      <c r="A15" s="6" t="s">
        <v>22</v>
      </c>
      <c r="B15" s="247" t="s">
        <v>160</v>
      </c>
      <c r="C15" s="248"/>
      <c r="D15" s="248"/>
      <c r="E15" s="248"/>
      <c r="F15" s="248"/>
      <c r="G15" s="248"/>
      <c r="H15" s="248"/>
      <c r="I15" s="248"/>
      <c r="J15" s="249"/>
    </row>
    <row r="16" spans="1:11" ht="93" customHeight="1" thickTop="1" thickBot="1" x14ac:dyDescent="0.25">
      <c r="A16" s="6" t="s">
        <v>23</v>
      </c>
      <c r="B16" s="237" t="s">
        <v>153</v>
      </c>
      <c r="C16" s="237"/>
      <c r="D16" s="237"/>
      <c r="E16" s="237"/>
      <c r="F16" s="237"/>
      <c r="G16" s="237"/>
      <c r="H16" s="237"/>
      <c r="I16" s="237"/>
      <c r="J16" s="237"/>
    </row>
    <row r="17" spans="1:10" ht="114" customHeight="1" thickTop="1" thickBot="1" x14ac:dyDescent="0.25">
      <c r="A17" s="6" t="s">
        <v>24</v>
      </c>
      <c r="B17" s="237" t="s">
        <v>46</v>
      </c>
      <c r="C17" s="237"/>
      <c r="D17" s="237"/>
      <c r="E17" s="237"/>
      <c r="F17" s="237"/>
      <c r="G17" s="237"/>
      <c r="H17" s="237"/>
      <c r="I17" s="237"/>
      <c r="J17" s="237"/>
    </row>
    <row r="18" spans="1:10" ht="36.75" customHeight="1" thickTop="1" thickBot="1" x14ac:dyDescent="0.25">
      <c r="A18" s="6" t="s">
        <v>174</v>
      </c>
      <c r="B18" s="237" t="s">
        <v>232</v>
      </c>
      <c r="C18" s="237"/>
      <c r="D18" s="237"/>
      <c r="E18" s="237"/>
      <c r="F18" s="237"/>
      <c r="G18" s="237"/>
      <c r="H18" s="237"/>
      <c r="I18" s="237"/>
      <c r="J18" s="237"/>
    </row>
    <row r="19" spans="1:10" ht="48" customHeight="1" thickTop="1" thickBot="1" x14ac:dyDescent="0.25">
      <c r="A19" s="6" t="s">
        <v>175</v>
      </c>
      <c r="B19" s="237" t="s">
        <v>233</v>
      </c>
      <c r="C19" s="237"/>
      <c r="D19" s="237"/>
      <c r="E19" s="237"/>
      <c r="F19" s="237"/>
      <c r="G19" s="237"/>
      <c r="H19" s="237"/>
      <c r="I19" s="237"/>
      <c r="J19" s="237"/>
    </row>
    <row r="20" spans="1:10" ht="48" customHeight="1" thickTop="1" thickBot="1" x14ac:dyDescent="0.25">
      <c r="A20" s="6" t="s">
        <v>231</v>
      </c>
      <c r="B20" s="237" t="s">
        <v>234</v>
      </c>
      <c r="C20" s="237"/>
      <c r="D20" s="237"/>
      <c r="E20" s="237"/>
      <c r="F20" s="237"/>
      <c r="G20" s="237"/>
      <c r="H20" s="237"/>
      <c r="I20" s="237"/>
      <c r="J20" s="237"/>
    </row>
    <row r="21" spans="1:10" ht="13.5" thickTop="1" x14ac:dyDescent="0.2"/>
  </sheetData>
  <mergeCells count="16">
    <mergeCell ref="B18:J18"/>
    <mergeCell ref="B20:J20"/>
    <mergeCell ref="B19:J19"/>
    <mergeCell ref="B17:J17"/>
    <mergeCell ref="A1:J1"/>
    <mergeCell ref="A2:J2"/>
    <mergeCell ref="B16:J16"/>
    <mergeCell ref="B8:J8"/>
    <mergeCell ref="A7:J7"/>
    <mergeCell ref="B11:J11"/>
    <mergeCell ref="B12:J12"/>
    <mergeCell ref="B13:J13"/>
    <mergeCell ref="B14:J14"/>
    <mergeCell ref="B9:J9"/>
    <mergeCell ref="B10:J10"/>
    <mergeCell ref="B15:J15"/>
  </mergeCells>
  <phoneticPr fontId="19" type="noConversion"/>
  <pageMargins left="0.75" right="0.75" top="1" bottom="1" header="0.5" footer="0.5"/>
  <pageSetup paperSize="9" scale="97" orientation="portrait" r:id="rId1"/>
  <headerFooter alignWithMargins="0">
    <oddFooter>&amp;L&amp;"Times New Roman,Normal"&amp;9Belge Numarası :DSM-FRM-003;İlk Yayın Tarihi:13.03.2025;Güncelleme Tarihi :;Güncelleme Numarası:&amp;R&amp;P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2:O25"/>
  <sheetViews>
    <sheetView zoomScaleNormal="100" workbookViewId="0">
      <selection activeCell="I37" sqref="I37"/>
    </sheetView>
  </sheetViews>
  <sheetFormatPr defaultRowHeight="12.75" x14ac:dyDescent="0.2"/>
  <cols>
    <col min="1" max="1" width="9.140625" style="1"/>
    <col min="2" max="2" width="11.28515625" style="1" customWidth="1"/>
    <col min="3" max="3" width="9.140625" style="1"/>
    <col min="4" max="4" width="10" style="1" customWidth="1"/>
    <col min="5" max="13" width="9.140625" style="1"/>
    <col min="14" max="14" width="16.5703125" style="1" customWidth="1"/>
    <col min="15" max="16384" width="9.140625" style="1"/>
  </cols>
  <sheetData>
    <row r="2" spans="2:15" ht="13.5" thickBot="1" x14ac:dyDescent="0.25"/>
    <row r="3" spans="2:15" ht="18" customHeight="1" thickTop="1" thickBot="1" x14ac:dyDescent="0.25">
      <c r="B3" s="250" t="s">
        <v>107</v>
      </c>
      <c r="C3" s="250"/>
      <c r="D3" s="250"/>
      <c r="F3" s="251" t="s">
        <v>117</v>
      </c>
      <c r="G3" s="252"/>
      <c r="H3" s="252"/>
      <c r="I3" s="252"/>
      <c r="J3" s="252"/>
      <c r="K3" s="252"/>
      <c r="L3" s="253"/>
      <c r="N3" s="255" t="s">
        <v>125</v>
      </c>
      <c r="O3" s="255"/>
    </row>
    <row r="4" spans="2:15" ht="14.25" thickTop="1" thickBot="1" x14ac:dyDescent="0.25">
      <c r="B4" s="120" t="s">
        <v>108</v>
      </c>
      <c r="C4" s="121" t="s">
        <v>67</v>
      </c>
      <c r="D4" s="122" t="s">
        <v>68</v>
      </c>
      <c r="F4" s="123"/>
      <c r="G4" s="120" t="s">
        <v>118</v>
      </c>
      <c r="H4" s="124"/>
      <c r="I4" s="124"/>
      <c r="J4" s="124"/>
      <c r="K4" s="124"/>
      <c r="L4" s="125"/>
      <c r="N4" s="120" t="s">
        <v>126</v>
      </c>
      <c r="O4" s="121" t="s">
        <v>127</v>
      </c>
    </row>
    <row r="5" spans="2:15" ht="13.5" thickTop="1" x14ac:dyDescent="0.2">
      <c r="B5" s="108" t="s">
        <v>69</v>
      </c>
      <c r="C5" s="114">
        <v>800</v>
      </c>
      <c r="D5" s="111">
        <v>400</v>
      </c>
      <c r="F5" s="161" t="s">
        <v>15</v>
      </c>
      <c r="G5" s="7" t="s">
        <v>164</v>
      </c>
      <c r="L5" s="2"/>
      <c r="N5" s="7" t="s">
        <v>128</v>
      </c>
      <c r="O5" s="8">
        <v>600</v>
      </c>
    </row>
    <row r="6" spans="2:15" x14ac:dyDescent="0.2">
      <c r="B6" s="109" t="s">
        <v>104</v>
      </c>
      <c r="C6" s="115">
        <v>800</v>
      </c>
      <c r="D6" s="112">
        <v>400</v>
      </c>
      <c r="F6" s="161" t="s">
        <v>16</v>
      </c>
      <c r="G6" s="7" t="s">
        <v>114</v>
      </c>
      <c r="L6" s="2"/>
      <c r="N6" s="109" t="s">
        <v>129</v>
      </c>
      <c r="O6" s="115">
        <v>300</v>
      </c>
    </row>
    <row r="7" spans="2:15" x14ac:dyDescent="0.2">
      <c r="B7" s="109" t="s">
        <v>235</v>
      </c>
      <c r="C7" s="115">
        <v>800</v>
      </c>
      <c r="D7" s="112">
        <v>400</v>
      </c>
      <c r="F7" s="161" t="s">
        <v>113</v>
      </c>
      <c r="G7" s="7" t="s">
        <v>115</v>
      </c>
      <c r="L7" s="2"/>
      <c r="N7" s="109" t="s">
        <v>130</v>
      </c>
      <c r="O7" s="115">
        <v>250</v>
      </c>
    </row>
    <row r="8" spans="2:15" x14ac:dyDescent="0.2">
      <c r="B8" s="109" t="s">
        <v>109</v>
      </c>
      <c r="C8" s="115">
        <v>800</v>
      </c>
      <c r="D8" s="112">
        <v>400</v>
      </c>
      <c r="F8" s="161" t="s">
        <v>165</v>
      </c>
      <c r="G8" s="7" t="s">
        <v>166</v>
      </c>
      <c r="L8" s="2"/>
      <c r="N8" s="109" t="s">
        <v>131</v>
      </c>
      <c r="O8" s="115">
        <v>100</v>
      </c>
    </row>
    <row r="9" spans="2:15" x14ac:dyDescent="0.2">
      <c r="B9" s="109" t="s">
        <v>110</v>
      </c>
      <c r="C9" s="115">
        <v>800</v>
      </c>
      <c r="D9" s="112">
        <v>400</v>
      </c>
      <c r="F9" s="161" t="s">
        <v>167</v>
      </c>
      <c r="G9" s="7" t="s">
        <v>168</v>
      </c>
      <c r="L9" s="2"/>
      <c r="N9" s="109" t="s">
        <v>132</v>
      </c>
      <c r="O9" s="115">
        <v>250</v>
      </c>
    </row>
    <row r="10" spans="2:15" ht="13.5" thickBot="1" x14ac:dyDescent="0.25">
      <c r="B10" s="109" t="s">
        <v>111</v>
      </c>
      <c r="C10" s="115">
        <v>500</v>
      </c>
      <c r="D10" s="112">
        <v>250</v>
      </c>
      <c r="F10" s="161" t="s">
        <v>169</v>
      </c>
      <c r="G10" s="7" t="s">
        <v>170</v>
      </c>
      <c r="L10" s="2"/>
      <c r="N10" s="94" t="s">
        <v>133</v>
      </c>
      <c r="O10" s="119">
        <v>100</v>
      </c>
    </row>
    <row r="11" spans="2:15" ht="13.5" thickTop="1" x14ac:dyDescent="0.2">
      <c r="B11" s="109" t="s">
        <v>48</v>
      </c>
      <c r="C11" s="115">
        <v>150</v>
      </c>
      <c r="D11" s="112">
        <v>30</v>
      </c>
      <c r="F11" s="161" t="s">
        <v>18</v>
      </c>
      <c r="G11" s="7" t="s">
        <v>116</v>
      </c>
      <c r="L11" s="2"/>
    </row>
    <row r="12" spans="2:15" ht="13.5" thickBot="1" x14ac:dyDescent="0.25">
      <c r="B12" s="110" t="s">
        <v>112</v>
      </c>
      <c r="C12" s="116">
        <v>150</v>
      </c>
      <c r="D12" s="113">
        <v>30</v>
      </c>
      <c r="F12" s="94"/>
      <c r="G12" s="94"/>
      <c r="H12" s="3"/>
      <c r="I12" s="3"/>
      <c r="J12" s="3"/>
      <c r="K12" s="3"/>
      <c r="L12" s="117"/>
    </row>
    <row r="13" spans="2:15" ht="13.5" thickTop="1" x14ac:dyDescent="0.2"/>
    <row r="16" spans="2:15" x14ac:dyDescent="0.2">
      <c r="B16" s="118" t="s">
        <v>119</v>
      </c>
      <c r="F16" s="1" t="s">
        <v>120</v>
      </c>
    </row>
    <row r="17" spans="2:12" x14ac:dyDescent="0.2">
      <c r="F17" s="1" t="s">
        <v>121</v>
      </c>
    </row>
    <row r="19" spans="2:12" x14ac:dyDescent="0.2">
      <c r="B19" s="1" t="s">
        <v>122</v>
      </c>
    </row>
    <row r="21" spans="2:12" ht="15" customHeight="1" x14ac:dyDescent="0.2">
      <c r="B21" s="118" t="s">
        <v>123</v>
      </c>
      <c r="E21" s="254" t="s">
        <v>124</v>
      </c>
      <c r="F21" s="254"/>
      <c r="G21" s="254"/>
      <c r="H21" s="254"/>
      <c r="I21" s="254"/>
      <c r="J21" s="254"/>
      <c r="K21" s="254"/>
      <c r="L21" s="254"/>
    </row>
    <row r="22" spans="2:12" ht="44.25" customHeight="1" x14ac:dyDescent="0.2">
      <c r="E22" s="254"/>
      <c r="F22" s="254"/>
      <c r="G22" s="254"/>
      <c r="H22" s="254"/>
      <c r="I22" s="254"/>
      <c r="J22" s="254"/>
      <c r="K22" s="254"/>
      <c r="L22" s="254"/>
    </row>
    <row r="23" spans="2:12" ht="12.75" customHeight="1" x14ac:dyDescent="0.2"/>
    <row r="24" spans="2:12" ht="12.75" customHeight="1" x14ac:dyDescent="0.2"/>
    <row r="25" spans="2:12" ht="12.75" customHeight="1" x14ac:dyDescent="0.2"/>
  </sheetData>
  <mergeCells count="4">
    <mergeCell ref="B3:D3"/>
    <mergeCell ref="F3:L3"/>
    <mergeCell ref="E21:L22"/>
    <mergeCell ref="N3:O3"/>
  </mergeCells>
  <phoneticPr fontId="19" type="noConversion"/>
  <pageMargins left="0.7" right="0.7" top="0.75" bottom="0.75" header="0.3" footer="0.3"/>
  <pageSetup paperSize="9" scale="90" orientation="landscape" r:id="rId1"/>
  <headerFooter>
    <oddFooter>&amp;L&amp;"Times New Roman,Normal"&amp;9Belge Numarası :DSM-FRM-003;İlk Yayın Tarihi:13.03.2025;Güncelleme Tarihi :;Güncelleme Numarası:&amp;R&amp;P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B1:G37"/>
  <sheetViews>
    <sheetView showGridLines="0" zoomScaleNormal="100" workbookViewId="0">
      <selection activeCell="F98" sqref="F98"/>
    </sheetView>
  </sheetViews>
  <sheetFormatPr defaultRowHeight="12.75" x14ac:dyDescent="0.2"/>
  <cols>
    <col min="2" max="2" width="48.85546875" customWidth="1"/>
    <col min="3" max="3" width="40.5703125" customWidth="1"/>
    <col min="4" max="5" width="27.140625" customWidth="1"/>
    <col min="6" max="6" width="10.28515625" customWidth="1"/>
  </cols>
  <sheetData>
    <row r="1" spans="2:7" ht="13.5" thickBot="1" x14ac:dyDescent="0.25"/>
    <row r="2" spans="2:7" ht="13.5" thickTop="1" x14ac:dyDescent="0.2">
      <c r="B2" s="165"/>
      <c r="C2" s="166"/>
      <c r="D2" s="166"/>
      <c r="E2" s="166"/>
      <c r="F2" s="166"/>
      <c r="G2" s="167"/>
    </row>
    <row r="3" spans="2:7" x14ac:dyDescent="0.2">
      <c r="B3" s="266" t="s">
        <v>144</v>
      </c>
      <c r="C3" s="267"/>
      <c r="D3" s="267"/>
      <c r="E3" s="267"/>
      <c r="F3" s="267"/>
      <c r="G3" s="268"/>
    </row>
    <row r="4" spans="2:7" x14ac:dyDescent="0.2">
      <c r="B4" s="266" t="s">
        <v>246</v>
      </c>
      <c r="C4" s="267"/>
      <c r="D4" s="267"/>
      <c r="E4" s="267"/>
      <c r="F4" s="267"/>
      <c r="G4" s="268"/>
    </row>
    <row r="5" spans="2:7" x14ac:dyDescent="0.2">
      <c r="B5" s="266" t="s">
        <v>230</v>
      </c>
      <c r="C5" s="267"/>
      <c r="D5" s="267"/>
      <c r="E5" s="267"/>
      <c r="F5" s="267"/>
      <c r="G5" s="268"/>
    </row>
    <row r="6" spans="2:7" ht="32.25" customHeight="1" x14ac:dyDescent="0.2">
      <c r="B6" s="266" t="s">
        <v>253</v>
      </c>
      <c r="C6" s="267"/>
      <c r="D6" s="267"/>
      <c r="E6" s="267"/>
      <c r="F6" s="267"/>
      <c r="G6" s="268"/>
    </row>
    <row r="7" spans="2:7" ht="13.5" thickBot="1" x14ac:dyDescent="0.25">
      <c r="B7" s="168"/>
      <c r="G7" s="169"/>
    </row>
    <row r="8" spans="2:7" ht="26.25" thickTop="1" x14ac:dyDescent="0.2">
      <c r="B8" s="272" t="s">
        <v>181</v>
      </c>
      <c r="C8" s="274" t="s">
        <v>158</v>
      </c>
      <c r="D8" s="274" t="s">
        <v>182</v>
      </c>
      <c r="E8" s="274" t="s">
        <v>225</v>
      </c>
      <c r="F8" s="179" t="s">
        <v>183</v>
      </c>
      <c r="G8" s="179" t="s">
        <v>184</v>
      </c>
    </row>
    <row r="9" spans="2:7" ht="13.5" thickBot="1" x14ac:dyDescent="0.25">
      <c r="B9" s="273"/>
      <c r="C9" s="275"/>
      <c r="D9" s="275"/>
      <c r="E9" s="275"/>
      <c r="F9" s="180" t="s">
        <v>44</v>
      </c>
      <c r="G9" s="180" t="s">
        <v>45</v>
      </c>
    </row>
    <row r="10" spans="2:7" ht="15.75" customHeight="1" thickTop="1" thickBot="1" x14ac:dyDescent="0.25">
      <c r="B10" s="276" t="s">
        <v>189</v>
      </c>
      <c r="C10" s="173" t="s">
        <v>236</v>
      </c>
      <c r="D10" s="173" t="s">
        <v>185</v>
      </c>
      <c r="E10" s="173" t="s">
        <v>228</v>
      </c>
      <c r="F10" s="174">
        <v>100</v>
      </c>
      <c r="G10" s="174">
        <v>100</v>
      </c>
    </row>
    <row r="11" spans="2:7" ht="15.75" customHeight="1" thickTop="1" x14ac:dyDescent="0.2">
      <c r="B11" s="262"/>
      <c r="C11" s="174" t="s">
        <v>237</v>
      </c>
      <c r="D11" s="174" t="s">
        <v>185</v>
      </c>
      <c r="E11" s="173" t="s">
        <v>228</v>
      </c>
      <c r="F11" s="174">
        <v>100</v>
      </c>
      <c r="G11" s="174">
        <v>100</v>
      </c>
    </row>
    <row r="12" spans="2:7" ht="25.5" customHeight="1" thickBot="1" x14ac:dyDescent="0.25">
      <c r="B12" s="262"/>
      <c r="C12" s="174" t="s">
        <v>238</v>
      </c>
      <c r="D12" s="174" t="s">
        <v>240</v>
      </c>
      <c r="E12" s="174" t="s">
        <v>239</v>
      </c>
      <c r="F12" s="174">
        <v>15</v>
      </c>
      <c r="G12" s="174">
        <v>15</v>
      </c>
    </row>
    <row r="13" spans="2:7" ht="15.75" customHeight="1" thickTop="1" x14ac:dyDescent="0.2">
      <c r="B13" s="277" t="s">
        <v>191</v>
      </c>
      <c r="C13" s="269" t="s">
        <v>187</v>
      </c>
      <c r="D13" s="269" t="s">
        <v>186</v>
      </c>
      <c r="E13" s="170" t="s">
        <v>69</v>
      </c>
      <c r="F13" s="170">
        <v>100</v>
      </c>
      <c r="G13" s="170">
        <v>100</v>
      </c>
    </row>
    <row r="14" spans="2:7" ht="15.75" customHeight="1" x14ac:dyDescent="0.2">
      <c r="B14" s="278"/>
      <c r="C14" s="270"/>
      <c r="D14" s="270"/>
      <c r="E14" s="171" t="s">
        <v>104</v>
      </c>
      <c r="F14" s="171">
        <v>90</v>
      </c>
      <c r="G14" s="171">
        <v>90</v>
      </c>
    </row>
    <row r="15" spans="2:7" ht="15.75" customHeight="1" x14ac:dyDescent="0.2">
      <c r="B15" s="278"/>
      <c r="C15" s="270"/>
      <c r="D15" s="270"/>
      <c r="E15" s="171" t="s">
        <v>49</v>
      </c>
      <c r="F15" s="171">
        <v>80</v>
      </c>
      <c r="G15" s="171">
        <v>80</v>
      </c>
    </row>
    <row r="16" spans="2:7" ht="15.75" customHeight="1" x14ac:dyDescent="0.2">
      <c r="B16" s="278"/>
      <c r="C16" s="270"/>
      <c r="D16" s="270"/>
      <c r="E16" s="171" t="s">
        <v>203</v>
      </c>
      <c r="F16" s="171">
        <v>75</v>
      </c>
      <c r="G16" s="171">
        <v>75</v>
      </c>
    </row>
    <row r="17" spans="2:7" ht="15.75" customHeight="1" x14ac:dyDescent="0.2">
      <c r="B17" s="278"/>
      <c r="C17" s="270"/>
      <c r="D17" s="270"/>
      <c r="E17" s="171" t="s">
        <v>204</v>
      </c>
      <c r="F17" s="171">
        <v>75</v>
      </c>
      <c r="G17" s="171">
        <v>75</v>
      </c>
    </row>
    <row r="18" spans="2:7" ht="15.75" customHeight="1" x14ac:dyDescent="0.2">
      <c r="B18" s="278"/>
      <c r="C18" s="270"/>
      <c r="D18" s="270"/>
      <c r="E18" s="171" t="s">
        <v>205</v>
      </c>
      <c r="F18" s="171">
        <v>70</v>
      </c>
      <c r="G18" s="171">
        <v>70</v>
      </c>
    </row>
    <row r="19" spans="2:7" ht="15.75" customHeight="1" x14ac:dyDescent="0.2">
      <c r="B19" s="278"/>
      <c r="C19" s="270"/>
      <c r="D19" s="270"/>
      <c r="E19" s="171" t="s">
        <v>111</v>
      </c>
      <c r="F19" s="171">
        <v>60</v>
      </c>
      <c r="G19" s="171">
        <v>60</v>
      </c>
    </row>
    <row r="20" spans="2:7" ht="15.75" customHeight="1" x14ac:dyDescent="0.2">
      <c r="B20" s="278"/>
      <c r="C20" s="270"/>
      <c r="D20" s="270"/>
      <c r="E20" s="171" t="s">
        <v>206</v>
      </c>
      <c r="F20" s="171">
        <v>60</v>
      </c>
      <c r="G20" s="171">
        <v>60</v>
      </c>
    </row>
    <row r="21" spans="2:7" ht="15.75" customHeight="1" thickBot="1" x14ac:dyDescent="0.25">
      <c r="B21" s="279"/>
      <c r="C21" s="271"/>
      <c r="D21" s="271"/>
      <c r="E21" s="172" t="s">
        <v>112</v>
      </c>
      <c r="F21" s="172">
        <v>60</v>
      </c>
      <c r="G21" s="172">
        <v>60</v>
      </c>
    </row>
    <row r="22" spans="2:7" ht="36.75" thickTop="1" x14ac:dyDescent="0.2">
      <c r="B22" s="261" t="s">
        <v>190</v>
      </c>
      <c r="C22" s="175" t="s">
        <v>224</v>
      </c>
      <c r="D22" s="175" t="s">
        <v>188</v>
      </c>
      <c r="E22" s="175" t="s">
        <v>227</v>
      </c>
      <c r="F22" s="175">
        <v>30</v>
      </c>
      <c r="G22" s="175">
        <v>30</v>
      </c>
    </row>
    <row r="23" spans="2:7" ht="24" x14ac:dyDescent="0.2">
      <c r="B23" s="262"/>
      <c r="C23" s="174" t="s">
        <v>209</v>
      </c>
      <c r="D23" s="174" t="s">
        <v>210</v>
      </c>
      <c r="E23" s="260" t="s">
        <v>228</v>
      </c>
      <c r="F23" s="174">
        <v>30</v>
      </c>
      <c r="G23" s="174">
        <v>30</v>
      </c>
    </row>
    <row r="24" spans="2:7" ht="24" x14ac:dyDescent="0.2">
      <c r="B24" s="262"/>
      <c r="C24" s="174" t="s">
        <v>211</v>
      </c>
      <c r="D24" s="174" t="s">
        <v>212</v>
      </c>
      <c r="E24" s="260"/>
      <c r="F24" s="174">
        <v>30</v>
      </c>
      <c r="G24" s="174">
        <v>30</v>
      </c>
    </row>
    <row r="25" spans="2:7" ht="24" x14ac:dyDescent="0.2">
      <c r="B25" s="262"/>
      <c r="C25" s="174" t="s">
        <v>213</v>
      </c>
      <c r="D25" s="174" t="s">
        <v>214</v>
      </c>
      <c r="E25" s="260"/>
      <c r="F25" s="174">
        <v>10</v>
      </c>
      <c r="G25" s="174">
        <v>10</v>
      </c>
    </row>
    <row r="26" spans="2:7" ht="24" x14ac:dyDescent="0.2">
      <c r="B26" s="262"/>
      <c r="C26" s="174" t="s">
        <v>215</v>
      </c>
      <c r="D26" s="174" t="s">
        <v>216</v>
      </c>
      <c r="E26" s="260" t="s">
        <v>229</v>
      </c>
      <c r="F26" s="174">
        <v>20</v>
      </c>
      <c r="G26" s="174">
        <v>20</v>
      </c>
    </row>
    <row r="27" spans="2:7" x14ac:dyDescent="0.2">
      <c r="B27" s="262"/>
      <c r="C27" s="174" t="s">
        <v>217</v>
      </c>
      <c r="D27" s="174" t="s">
        <v>218</v>
      </c>
      <c r="E27" s="260"/>
      <c r="F27" s="174">
        <v>10</v>
      </c>
      <c r="G27" s="174">
        <v>10</v>
      </c>
    </row>
    <row r="28" spans="2:7" ht="20.25" customHeight="1" x14ac:dyDescent="0.2">
      <c r="B28" s="262"/>
      <c r="C28" s="174" t="s">
        <v>219</v>
      </c>
      <c r="D28" s="174" t="s">
        <v>220</v>
      </c>
      <c r="E28" s="260"/>
      <c r="F28" s="174">
        <v>5</v>
      </c>
      <c r="G28" s="174">
        <v>5</v>
      </c>
    </row>
    <row r="29" spans="2:7" x14ac:dyDescent="0.2">
      <c r="B29" s="262"/>
      <c r="C29" s="174" t="s">
        <v>221</v>
      </c>
      <c r="D29" s="176" t="s">
        <v>222</v>
      </c>
      <c r="E29" s="260"/>
      <c r="F29" s="174">
        <v>10</v>
      </c>
      <c r="G29" s="174">
        <v>10</v>
      </c>
    </row>
    <row r="30" spans="2:7" ht="13.5" thickBot="1" x14ac:dyDescent="0.25">
      <c r="B30" s="263"/>
      <c r="C30" s="178" t="s">
        <v>223</v>
      </c>
      <c r="D30" s="177" t="s">
        <v>222</v>
      </c>
      <c r="E30" s="264"/>
      <c r="F30" s="178">
        <v>10</v>
      </c>
      <c r="G30" s="178">
        <v>10</v>
      </c>
    </row>
    <row r="31" spans="2:7" ht="14.25" thickTop="1" thickBot="1" x14ac:dyDescent="0.25">
      <c r="B31" s="258" t="s">
        <v>192</v>
      </c>
      <c r="C31" s="257" t="s">
        <v>193</v>
      </c>
      <c r="D31" s="257" t="s">
        <v>194</v>
      </c>
      <c r="E31" s="257" t="s">
        <v>226</v>
      </c>
      <c r="F31" s="257">
        <v>100</v>
      </c>
      <c r="G31" s="257">
        <v>100</v>
      </c>
    </row>
    <row r="32" spans="2:7" ht="14.25" thickTop="1" thickBot="1" x14ac:dyDescent="0.25">
      <c r="B32" s="258"/>
      <c r="C32" s="257"/>
      <c r="D32" s="257"/>
      <c r="E32" s="257"/>
      <c r="F32" s="257"/>
      <c r="G32" s="257"/>
    </row>
    <row r="33" spans="2:7" ht="14.25" thickTop="1" thickBot="1" x14ac:dyDescent="0.25">
      <c r="B33" s="265" t="s">
        <v>207</v>
      </c>
      <c r="C33" s="259" t="s">
        <v>193</v>
      </c>
      <c r="D33" s="259" t="s">
        <v>194</v>
      </c>
      <c r="E33" s="259" t="s">
        <v>226</v>
      </c>
      <c r="F33" s="259">
        <v>100</v>
      </c>
      <c r="G33" s="259">
        <v>100</v>
      </c>
    </row>
    <row r="34" spans="2:7" ht="14.25" thickTop="1" thickBot="1" x14ac:dyDescent="0.25">
      <c r="B34" s="265"/>
      <c r="C34" s="259"/>
      <c r="D34" s="259"/>
      <c r="E34" s="259"/>
      <c r="F34" s="259"/>
      <c r="G34" s="259"/>
    </row>
    <row r="35" spans="2:7" ht="14.25" thickTop="1" thickBot="1" x14ac:dyDescent="0.25">
      <c r="B35" s="258" t="s">
        <v>208</v>
      </c>
      <c r="C35" s="257" t="s">
        <v>193</v>
      </c>
      <c r="D35" s="257" t="s">
        <v>194</v>
      </c>
      <c r="E35" s="257" t="s">
        <v>226</v>
      </c>
      <c r="F35" s="257">
        <v>100</v>
      </c>
      <c r="G35" s="257">
        <v>100</v>
      </c>
    </row>
    <row r="36" spans="2:7" ht="14.25" thickTop="1" thickBot="1" x14ac:dyDescent="0.25">
      <c r="B36" s="258"/>
      <c r="C36" s="257"/>
      <c r="D36" s="257"/>
      <c r="E36" s="257"/>
      <c r="F36" s="257"/>
      <c r="G36" s="257"/>
    </row>
    <row r="37" spans="2:7" ht="24.75" customHeight="1" thickTop="1" x14ac:dyDescent="0.2">
      <c r="B37" s="256" t="s">
        <v>252</v>
      </c>
      <c r="C37" s="256"/>
      <c r="D37" s="256"/>
      <c r="E37" s="256"/>
      <c r="F37" s="256"/>
      <c r="G37" s="217"/>
    </row>
  </sheetData>
  <mergeCells count="34">
    <mergeCell ref="B5:G5"/>
    <mergeCell ref="B4:G4"/>
    <mergeCell ref="B3:G3"/>
    <mergeCell ref="B6:G6"/>
    <mergeCell ref="D13:D21"/>
    <mergeCell ref="B8:B9"/>
    <mergeCell ref="C8:C9"/>
    <mergeCell ref="D8:D9"/>
    <mergeCell ref="B10:B12"/>
    <mergeCell ref="B13:B21"/>
    <mergeCell ref="E8:E9"/>
    <mergeCell ref="C13:C21"/>
    <mergeCell ref="E23:E25"/>
    <mergeCell ref="B22:B30"/>
    <mergeCell ref="E26:E30"/>
    <mergeCell ref="B35:B36"/>
    <mergeCell ref="C35:C36"/>
    <mergeCell ref="D35:D36"/>
    <mergeCell ref="B33:B34"/>
    <mergeCell ref="C33:C34"/>
    <mergeCell ref="D33:D34"/>
    <mergeCell ref="B37:F37"/>
    <mergeCell ref="G35:G36"/>
    <mergeCell ref="F31:F32"/>
    <mergeCell ref="G31:G32"/>
    <mergeCell ref="E31:E32"/>
    <mergeCell ref="B31:B32"/>
    <mergeCell ref="C31:C32"/>
    <mergeCell ref="E35:E36"/>
    <mergeCell ref="D31:D32"/>
    <mergeCell ref="F35:F36"/>
    <mergeCell ref="F33:F34"/>
    <mergeCell ref="G33:G34"/>
    <mergeCell ref="E33:E34"/>
  </mergeCells>
  <phoneticPr fontId="19" type="noConversion"/>
  <pageMargins left="0.7" right="0.7" top="0.75" bottom="0.75" header="0.3" footer="0.3"/>
  <pageSetup paperSize="9" scale="51" orientation="portrait" r:id="rId1"/>
  <headerFooter>
    <oddFooter>&amp;L&amp;"Times New Roman,Normal"&amp;9Belge Numarası :DSM-FRM-003;İlk Yayın Tarihi:13.03.2025;Güncelleme Tarihi :;Güncelleme Numarası:&amp;R&amp;P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A1:AX45"/>
  <sheetViews>
    <sheetView zoomScale="85" zoomScaleNormal="85" workbookViewId="0">
      <selection activeCell="C103" sqref="C103"/>
    </sheetView>
  </sheetViews>
  <sheetFormatPr defaultRowHeight="12.75" x14ac:dyDescent="0.2"/>
  <cols>
    <col min="1" max="1" width="4.85546875" style="11" customWidth="1"/>
    <col min="2" max="2" width="12.28515625" style="11" customWidth="1"/>
    <col min="3" max="3" width="17.7109375" style="11" customWidth="1"/>
    <col min="4" max="4" width="16.5703125" style="11" customWidth="1"/>
    <col min="5" max="5" width="5" style="11" customWidth="1"/>
    <col min="6" max="12" width="2.7109375" style="11" customWidth="1"/>
    <col min="13" max="13" width="5.7109375" style="11" customWidth="1"/>
    <col min="14" max="20" width="2.7109375" style="11" customWidth="1"/>
    <col min="21" max="21" width="5.5703125" style="11" customWidth="1"/>
    <col min="22" max="28" width="2.7109375" style="11" customWidth="1"/>
    <col min="29" max="29" width="5.5703125" style="11" customWidth="1"/>
    <col min="30" max="36" width="2.7109375" style="11" customWidth="1"/>
    <col min="37" max="37" width="5.28515625" style="11" customWidth="1"/>
    <col min="38" max="44" width="2.7109375" style="11" customWidth="1"/>
    <col min="45" max="45" width="5.28515625" style="11" customWidth="1"/>
    <col min="46" max="46" width="5.5703125" style="11" customWidth="1"/>
    <col min="47" max="47" width="6" style="11" customWidth="1"/>
    <col min="48" max="48" width="7.28515625" style="11" customWidth="1"/>
    <col min="49" max="49" width="7.5703125" style="11" customWidth="1"/>
    <col min="50" max="50" width="7.140625" style="85" customWidth="1"/>
    <col min="51" max="52" width="2" style="11" customWidth="1"/>
    <col min="53" max="62" width="2.7109375" style="11" customWidth="1"/>
    <col min="63" max="16384" width="9.140625" style="11"/>
  </cols>
  <sheetData>
    <row r="1" spans="1:50" ht="24" customHeight="1" thickTop="1" x14ac:dyDescent="0.25">
      <c r="A1" s="280" t="s">
        <v>144</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2"/>
    </row>
    <row r="2" spans="1:50" ht="18" customHeight="1" x14ac:dyDescent="0.2">
      <c r="A2" s="283" t="s">
        <v>246</v>
      </c>
      <c r="B2" s="284"/>
      <c r="C2" s="284"/>
      <c r="D2" s="284"/>
      <c r="E2" s="284"/>
      <c r="F2" s="284" t="s">
        <v>50</v>
      </c>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c r="AO2" s="284"/>
      <c r="AP2" s="284"/>
      <c r="AQ2" s="284"/>
      <c r="AR2" s="284"/>
      <c r="AS2" s="284"/>
      <c r="AT2" s="284"/>
      <c r="AU2" s="284"/>
      <c r="AV2" s="284"/>
      <c r="AW2" s="284"/>
      <c r="AX2" s="285"/>
    </row>
    <row r="3" spans="1:50" ht="18" customHeight="1" x14ac:dyDescent="0.2">
      <c r="A3" s="286" t="s">
        <v>195</v>
      </c>
      <c r="B3" s="287"/>
      <c r="C3" s="287"/>
      <c r="D3" s="287"/>
      <c r="E3" s="287"/>
      <c r="F3" s="287" t="s">
        <v>51</v>
      </c>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c r="AO3" s="287"/>
      <c r="AP3" s="287"/>
      <c r="AQ3" s="287"/>
      <c r="AR3" s="287"/>
      <c r="AS3" s="287"/>
      <c r="AT3" s="287"/>
      <c r="AU3" s="287"/>
      <c r="AV3" s="287"/>
      <c r="AW3" s="287"/>
      <c r="AX3" s="288"/>
    </row>
    <row r="4" spans="1:50" ht="24" customHeight="1" x14ac:dyDescent="0.2">
      <c r="A4" s="138"/>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40"/>
    </row>
    <row r="5" spans="1:50" ht="14.25" customHeight="1" x14ac:dyDescent="0.2">
      <c r="A5" s="283" t="s">
        <v>196</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5"/>
    </row>
    <row r="6" spans="1:50" ht="14.25" customHeight="1" x14ac:dyDescent="0.2">
      <c r="A6" s="12"/>
      <c r="C6" s="1"/>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P6" s="14"/>
      <c r="AQ6" s="14"/>
      <c r="AR6" s="14"/>
      <c r="AS6" s="14"/>
      <c r="AT6" s="15"/>
      <c r="AU6" s="289" t="s">
        <v>250</v>
      </c>
      <c r="AV6" s="289"/>
      <c r="AW6" s="289"/>
      <c r="AX6" s="290"/>
    </row>
    <row r="7" spans="1:50" x14ac:dyDescent="0.2">
      <c r="A7" s="12"/>
      <c r="C7" s="291"/>
      <c r="D7" s="291"/>
      <c r="E7" s="291"/>
      <c r="F7" s="291"/>
      <c r="G7" s="291"/>
      <c r="H7" s="291"/>
      <c r="I7" s="291"/>
      <c r="J7" s="291"/>
      <c r="K7" s="291"/>
      <c r="L7" s="291"/>
      <c r="M7" s="291"/>
      <c r="N7" s="291"/>
      <c r="O7" s="291"/>
      <c r="P7" s="291"/>
      <c r="Q7" s="291"/>
      <c r="R7" s="291"/>
      <c r="S7" s="291"/>
      <c r="AP7" s="14"/>
      <c r="AQ7" s="14"/>
      <c r="AR7" s="14"/>
      <c r="AS7" s="14"/>
      <c r="AT7" s="14"/>
      <c r="AU7" s="289" t="s">
        <v>249</v>
      </c>
      <c r="AV7" s="289"/>
      <c r="AW7" s="289"/>
      <c r="AX7" s="290"/>
    </row>
    <row r="8" spans="1:50" ht="13.5" thickBot="1" x14ac:dyDescent="0.25">
      <c r="A8" s="12"/>
      <c r="AN8" s="292"/>
      <c r="AO8" s="292"/>
      <c r="AP8" s="292"/>
      <c r="AQ8" s="292"/>
      <c r="AR8" s="292"/>
      <c r="AS8" s="292"/>
      <c r="AU8" s="16"/>
      <c r="AV8" s="16"/>
      <c r="AW8" s="293"/>
      <c r="AX8" s="294"/>
    </row>
    <row r="9" spans="1:50" ht="13.5" customHeight="1" thickTop="1" x14ac:dyDescent="0.2">
      <c r="A9" s="295" t="s">
        <v>52</v>
      </c>
      <c r="B9" s="296"/>
      <c r="C9" s="296"/>
      <c r="D9" s="301" t="s">
        <v>158</v>
      </c>
      <c r="E9" s="304" t="s">
        <v>53</v>
      </c>
      <c r="F9" s="307" t="s">
        <v>247</v>
      </c>
      <c r="G9" s="308"/>
      <c r="H9" s="308"/>
      <c r="I9" s="308"/>
      <c r="J9" s="308"/>
      <c r="K9" s="308"/>
      <c r="L9" s="308"/>
      <c r="M9" s="308"/>
      <c r="N9" s="308"/>
      <c r="O9" s="308"/>
      <c r="P9" s="308"/>
      <c r="Q9" s="308"/>
      <c r="R9" s="308"/>
      <c r="S9" s="308"/>
      <c r="T9" s="308"/>
      <c r="U9" s="308"/>
      <c r="V9" s="308"/>
      <c r="W9" s="308"/>
      <c r="X9" s="308"/>
      <c r="Y9" s="308"/>
      <c r="Z9" s="309"/>
      <c r="AA9" s="307" t="s">
        <v>248</v>
      </c>
      <c r="AB9" s="308"/>
      <c r="AC9" s="308"/>
      <c r="AD9" s="308" t="s">
        <v>54</v>
      </c>
      <c r="AE9" s="308"/>
      <c r="AF9" s="308"/>
      <c r="AG9" s="308"/>
      <c r="AH9" s="308"/>
      <c r="AI9" s="308"/>
      <c r="AJ9" s="308"/>
      <c r="AK9" s="308"/>
      <c r="AL9" s="308"/>
      <c r="AM9" s="308"/>
      <c r="AN9" s="308"/>
      <c r="AO9" s="308"/>
      <c r="AP9" s="308"/>
      <c r="AQ9" s="308"/>
      <c r="AR9" s="308"/>
      <c r="AS9" s="309"/>
      <c r="AT9" s="316" t="s">
        <v>242</v>
      </c>
      <c r="AU9" s="320" t="s">
        <v>55</v>
      </c>
      <c r="AV9" s="325" t="s">
        <v>156</v>
      </c>
      <c r="AW9" s="328" t="s">
        <v>157</v>
      </c>
      <c r="AX9" s="329"/>
    </row>
    <row r="10" spans="1:50" ht="13.5" customHeight="1" x14ac:dyDescent="0.2">
      <c r="A10" s="297"/>
      <c r="B10" s="298"/>
      <c r="C10" s="298"/>
      <c r="D10" s="302"/>
      <c r="E10" s="305"/>
      <c r="F10" s="310"/>
      <c r="G10" s="311"/>
      <c r="H10" s="311"/>
      <c r="I10" s="311"/>
      <c r="J10" s="311"/>
      <c r="K10" s="311"/>
      <c r="L10" s="311"/>
      <c r="M10" s="311"/>
      <c r="N10" s="311"/>
      <c r="O10" s="311"/>
      <c r="P10" s="311"/>
      <c r="Q10" s="311"/>
      <c r="R10" s="311"/>
      <c r="S10" s="311"/>
      <c r="T10" s="311"/>
      <c r="U10" s="311"/>
      <c r="V10" s="311"/>
      <c r="W10" s="311"/>
      <c r="X10" s="311"/>
      <c r="Y10" s="311"/>
      <c r="Z10" s="312"/>
      <c r="AA10" s="310"/>
      <c r="AB10" s="311"/>
      <c r="AC10" s="311"/>
      <c r="AD10" s="311"/>
      <c r="AE10" s="311"/>
      <c r="AF10" s="311"/>
      <c r="AG10" s="311"/>
      <c r="AH10" s="311"/>
      <c r="AI10" s="311"/>
      <c r="AJ10" s="311"/>
      <c r="AK10" s="311"/>
      <c r="AL10" s="311"/>
      <c r="AM10" s="311"/>
      <c r="AN10" s="311"/>
      <c r="AO10" s="311"/>
      <c r="AP10" s="311"/>
      <c r="AQ10" s="311"/>
      <c r="AR10" s="311"/>
      <c r="AS10" s="312"/>
      <c r="AT10" s="317"/>
      <c r="AU10" s="321"/>
      <c r="AV10" s="326"/>
      <c r="AW10" s="330"/>
      <c r="AX10" s="331"/>
    </row>
    <row r="11" spans="1:50" ht="13.5" customHeight="1" thickBot="1" x14ac:dyDescent="0.25">
      <c r="A11" s="299"/>
      <c r="B11" s="300"/>
      <c r="C11" s="300"/>
      <c r="D11" s="302"/>
      <c r="E11" s="305"/>
      <c r="F11" s="313"/>
      <c r="G11" s="314"/>
      <c r="H11" s="314"/>
      <c r="I11" s="314"/>
      <c r="J11" s="314"/>
      <c r="K11" s="314"/>
      <c r="L11" s="314"/>
      <c r="M11" s="314"/>
      <c r="N11" s="314"/>
      <c r="O11" s="314"/>
      <c r="P11" s="314"/>
      <c r="Q11" s="314"/>
      <c r="R11" s="314"/>
      <c r="S11" s="314"/>
      <c r="T11" s="314"/>
      <c r="U11" s="314"/>
      <c r="V11" s="314"/>
      <c r="W11" s="314"/>
      <c r="X11" s="314"/>
      <c r="Y11" s="314"/>
      <c r="Z11" s="315"/>
      <c r="AA11" s="313"/>
      <c r="AB11" s="314"/>
      <c r="AC11" s="314"/>
      <c r="AD11" s="314"/>
      <c r="AE11" s="314"/>
      <c r="AF11" s="314"/>
      <c r="AG11" s="314"/>
      <c r="AH11" s="314"/>
      <c r="AI11" s="314"/>
      <c r="AJ11" s="314"/>
      <c r="AK11" s="314"/>
      <c r="AL11" s="314"/>
      <c r="AM11" s="314"/>
      <c r="AN11" s="314"/>
      <c r="AO11" s="314"/>
      <c r="AP11" s="314"/>
      <c r="AQ11" s="314"/>
      <c r="AR11" s="314"/>
      <c r="AS11" s="315"/>
      <c r="AT11" s="317"/>
      <c r="AU11" s="321"/>
      <c r="AV11" s="326"/>
      <c r="AW11" s="332"/>
      <c r="AX11" s="333"/>
    </row>
    <row r="12" spans="1:50" ht="13.5" customHeight="1" thickTop="1" x14ac:dyDescent="0.2">
      <c r="A12" s="334" t="s">
        <v>56</v>
      </c>
      <c r="B12" s="337" t="s">
        <v>57</v>
      </c>
      <c r="C12" s="340" t="s">
        <v>58</v>
      </c>
      <c r="D12" s="302"/>
      <c r="E12" s="305"/>
      <c r="F12" s="342" t="s">
        <v>176</v>
      </c>
      <c r="G12" s="343"/>
      <c r="H12" s="343"/>
      <c r="I12" s="343"/>
      <c r="J12" s="343"/>
      <c r="K12" s="343"/>
      <c r="L12" s="343"/>
      <c r="M12" s="344"/>
      <c r="N12" s="345" t="s">
        <v>177</v>
      </c>
      <c r="O12" s="346"/>
      <c r="P12" s="346"/>
      <c r="Q12" s="346"/>
      <c r="R12" s="346"/>
      <c r="S12" s="346"/>
      <c r="T12" s="346"/>
      <c r="U12" s="346"/>
      <c r="V12" s="347" t="s">
        <v>178</v>
      </c>
      <c r="W12" s="348"/>
      <c r="X12" s="348"/>
      <c r="Y12" s="348"/>
      <c r="Z12" s="348"/>
      <c r="AA12" s="348"/>
      <c r="AB12" s="348"/>
      <c r="AC12" s="348"/>
      <c r="AD12" s="349" t="s">
        <v>179</v>
      </c>
      <c r="AE12" s="350"/>
      <c r="AF12" s="350"/>
      <c r="AG12" s="350"/>
      <c r="AH12" s="350"/>
      <c r="AI12" s="350"/>
      <c r="AJ12" s="350"/>
      <c r="AK12" s="350"/>
      <c r="AL12" s="351" t="s">
        <v>180</v>
      </c>
      <c r="AM12" s="352"/>
      <c r="AN12" s="352"/>
      <c r="AO12" s="352"/>
      <c r="AP12" s="352"/>
      <c r="AQ12" s="352"/>
      <c r="AR12" s="352"/>
      <c r="AS12" s="352"/>
      <c r="AT12" s="318"/>
      <c r="AU12" s="322"/>
      <c r="AV12" s="326"/>
      <c r="AW12" s="353" t="s">
        <v>44</v>
      </c>
      <c r="AX12" s="369" t="s">
        <v>45</v>
      </c>
    </row>
    <row r="13" spans="1:50" ht="13.5" customHeight="1" x14ac:dyDescent="0.2">
      <c r="A13" s="335"/>
      <c r="B13" s="338"/>
      <c r="C13" s="298"/>
      <c r="D13" s="302"/>
      <c r="E13" s="305"/>
      <c r="F13" s="145" t="s">
        <v>59</v>
      </c>
      <c r="G13" s="146" t="s">
        <v>60</v>
      </c>
      <c r="H13" s="145" t="s">
        <v>61</v>
      </c>
      <c r="I13" s="146" t="s">
        <v>62</v>
      </c>
      <c r="J13" s="146" t="s">
        <v>63</v>
      </c>
      <c r="K13" s="146" t="s">
        <v>64</v>
      </c>
      <c r="L13" s="147" t="s">
        <v>65</v>
      </c>
      <c r="M13" s="371" t="s">
        <v>66</v>
      </c>
      <c r="N13" s="148" t="s">
        <v>59</v>
      </c>
      <c r="O13" s="149" t="s">
        <v>60</v>
      </c>
      <c r="P13" s="149" t="s">
        <v>61</v>
      </c>
      <c r="Q13" s="149" t="s">
        <v>62</v>
      </c>
      <c r="R13" s="149" t="s">
        <v>63</v>
      </c>
      <c r="S13" s="149" t="s">
        <v>64</v>
      </c>
      <c r="T13" s="150" t="s">
        <v>65</v>
      </c>
      <c r="U13" s="373" t="s">
        <v>66</v>
      </c>
      <c r="V13" s="151" t="s">
        <v>59</v>
      </c>
      <c r="W13" s="152" t="s">
        <v>60</v>
      </c>
      <c r="X13" s="152" t="s">
        <v>61</v>
      </c>
      <c r="Y13" s="152" t="s">
        <v>62</v>
      </c>
      <c r="Z13" s="152" t="s">
        <v>63</v>
      </c>
      <c r="AA13" s="152" t="s">
        <v>64</v>
      </c>
      <c r="AB13" s="153" t="s">
        <v>65</v>
      </c>
      <c r="AC13" s="375" t="s">
        <v>66</v>
      </c>
      <c r="AD13" s="154" t="s">
        <v>59</v>
      </c>
      <c r="AE13" s="155" t="s">
        <v>60</v>
      </c>
      <c r="AF13" s="155" t="s">
        <v>61</v>
      </c>
      <c r="AG13" s="155" t="s">
        <v>62</v>
      </c>
      <c r="AH13" s="155" t="s">
        <v>63</v>
      </c>
      <c r="AI13" s="155" t="s">
        <v>64</v>
      </c>
      <c r="AJ13" s="156" t="s">
        <v>65</v>
      </c>
      <c r="AK13" s="377" t="s">
        <v>66</v>
      </c>
      <c r="AL13" s="157" t="s">
        <v>59</v>
      </c>
      <c r="AM13" s="158" t="s">
        <v>60</v>
      </c>
      <c r="AN13" s="158" t="s">
        <v>61</v>
      </c>
      <c r="AO13" s="158" t="s">
        <v>245</v>
      </c>
      <c r="AP13" s="158" t="s">
        <v>63</v>
      </c>
      <c r="AQ13" s="158" t="s">
        <v>64</v>
      </c>
      <c r="AR13" s="159" t="s">
        <v>65</v>
      </c>
      <c r="AS13" s="379" t="s">
        <v>66</v>
      </c>
      <c r="AT13" s="317"/>
      <c r="AU13" s="323"/>
      <c r="AV13" s="326"/>
      <c r="AW13" s="354"/>
      <c r="AX13" s="370"/>
    </row>
    <row r="14" spans="1:50" ht="12" customHeight="1" thickBot="1" x14ac:dyDescent="0.25">
      <c r="A14" s="336"/>
      <c r="B14" s="339"/>
      <c r="C14" s="341"/>
      <c r="D14" s="303"/>
      <c r="E14" s="306"/>
      <c r="F14" s="200">
        <v>1</v>
      </c>
      <c r="G14" s="201">
        <v>2</v>
      </c>
      <c r="H14" s="200">
        <v>3</v>
      </c>
      <c r="I14" s="201">
        <v>4</v>
      </c>
      <c r="J14" s="201">
        <v>5</v>
      </c>
      <c r="K14" s="201">
        <v>6</v>
      </c>
      <c r="L14" s="202">
        <v>7</v>
      </c>
      <c r="M14" s="372"/>
      <c r="N14" s="203">
        <v>8</v>
      </c>
      <c r="O14" s="204">
        <v>9</v>
      </c>
      <c r="P14" s="204">
        <v>10</v>
      </c>
      <c r="Q14" s="204">
        <v>11</v>
      </c>
      <c r="R14" s="204">
        <v>12</v>
      </c>
      <c r="S14" s="204">
        <v>13</v>
      </c>
      <c r="T14" s="205">
        <v>14</v>
      </c>
      <c r="U14" s="374"/>
      <c r="V14" s="206">
        <v>15</v>
      </c>
      <c r="W14" s="207">
        <v>16</v>
      </c>
      <c r="X14" s="207">
        <v>17</v>
      </c>
      <c r="Y14" s="207">
        <v>18</v>
      </c>
      <c r="Z14" s="207">
        <v>19</v>
      </c>
      <c r="AA14" s="207">
        <v>20</v>
      </c>
      <c r="AB14" s="208">
        <v>21</v>
      </c>
      <c r="AC14" s="376"/>
      <c r="AD14" s="209">
        <v>22</v>
      </c>
      <c r="AE14" s="210">
        <v>23</v>
      </c>
      <c r="AF14" s="210">
        <v>24</v>
      </c>
      <c r="AG14" s="210">
        <v>25</v>
      </c>
      <c r="AH14" s="210">
        <v>26</v>
      </c>
      <c r="AI14" s="210">
        <v>27</v>
      </c>
      <c r="AJ14" s="211">
        <v>28</v>
      </c>
      <c r="AK14" s="378"/>
      <c r="AL14" s="212">
        <v>29</v>
      </c>
      <c r="AM14" s="213">
        <v>30</v>
      </c>
      <c r="AN14" s="213">
        <v>31</v>
      </c>
      <c r="AO14" s="213">
        <v>1</v>
      </c>
      <c r="AP14" s="213">
        <v>2</v>
      </c>
      <c r="AQ14" s="213">
        <v>3</v>
      </c>
      <c r="AR14" s="214">
        <v>4</v>
      </c>
      <c r="AS14" s="380"/>
      <c r="AT14" s="319"/>
      <c r="AU14" s="324"/>
      <c r="AV14" s="327"/>
      <c r="AW14" s="215" t="s">
        <v>67</v>
      </c>
      <c r="AX14" s="216" t="s">
        <v>68</v>
      </c>
    </row>
    <row r="15" spans="1:50" ht="21" customHeight="1" thickTop="1" x14ac:dyDescent="0.2">
      <c r="A15" s="357">
        <v>1</v>
      </c>
      <c r="B15" s="359" t="s">
        <v>104</v>
      </c>
      <c r="C15" s="361" t="s">
        <v>243</v>
      </c>
      <c r="D15" s="363" t="s">
        <v>236</v>
      </c>
      <c r="E15" s="17" t="s">
        <v>67</v>
      </c>
      <c r="F15" s="18" t="s">
        <v>86</v>
      </c>
      <c r="G15" s="18" t="s">
        <v>86</v>
      </c>
      <c r="H15" s="18" t="s">
        <v>86</v>
      </c>
      <c r="I15" s="18" t="s">
        <v>86</v>
      </c>
      <c r="J15" s="18" t="s">
        <v>86</v>
      </c>
      <c r="K15" s="19" t="s">
        <v>86</v>
      </c>
      <c r="L15" s="20" t="s">
        <v>86</v>
      </c>
      <c r="M15" s="40">
        <f>SUM(F15:L15)</f>
        <v>0</v>
      </c>
      <c r="N15" s="22" t="s">
        <v>86</v>
      </c>
      <c r="O15" s="23" t="s">
        <v>86</v>
      </c>
      <c r="P15" s="23" t="s">
        <v>86</v>
      </c>
      <c r="Q15" s="23" t="s">
        <v>86</v>
      </c>
      <c r="R15" s="23" t="s">
        <v>86</v>
      </c>
      <c r="S15" s="24" t="s">
        <v>86</v>
      </c>
      <c r="T15" s="25" t="s">
        <v>86</v>
      </c>
      <c r="U15" s="41">
        <f>SUM(N15:T15)</f>
        <v>0</v>
      </c>
      <c r="V15" s="27" t="s">
        <v>86</v>
      </c>
      <c r="W15" s="27" t="s">
        <v>86</v>
      </c>
      <c r="X15" s="27" t="s">
        <v>86</v>
      </c>
      <c r="Y15" s="27" t="s">
        <v>86</v>
      </c>
      <c r="Z15" s="27" t="s">
        <v>86</v>
      </c>
      <c r="AA15" s="28" t="s">
        <v>86</v>
      </c>
      <c r="AB15" s="29" t="s">
        <v>86</v>
      </c>
      <c r="AC15" s="30">
        <f>SUM(V15:AB15)</f>
        <v>0</v>
      </c>
      <c r="AD15" s="31" t="s">
        <v>86</v>
      </c>
      <c r="AE15" s="31" t="s">
        <v>86</v>
      </c>
      <c r="AF15" s="31" t="s">
        <v>86</v>
      </c>
      <c r="AG15" s="31" t="s">
        <v>86</v>
      </c>
      <c r="AH15" s="31" t="s">
        <v>86</v>
      </c>
      <c r="AI15" s="32" t="s">
        <v>86</v>
      </c>
      <c r="AJ15" s="33" t="s">
        <v>86</v>
      </c>
      <c r="AK15" s="34">
        <f>SUM(AD15:AJ15)</f>
        <v>0</v>
      </c>
      <c r="AL15" s="35" t="s">
        <v>86</v>
      </c>
      <c r="AM15" s="35" t="s">
        <v>86</v>
      </c>
      <c r="AN15" s="35" t="s">
        <v>86</v>
      </c>
      <c r="AO15" s="35" t="s">
        <v>86</v>
      </c>
      <c r="AP15" s="35" t="s">
        <v>86</v>
      </c>
      <c r="AQ15" s="36" t="s">
        <v>86</v>
      </c>
      <c r="AR15" s="37" t="s">
        <v>86</v>
      </c>
      <c r="AS15" s="38">
        <f>SUM(AL15:AR15)</f>
        <v>0</v>
      </c>
      <c r="AT15" s="39">
        <f>M15+U15+AC15+AK15+AS15</f>
        <v>0</v>
      </c>
      <c r="AU15" s="365">
        <f>AT15+AT16</f>
        <v>70</v>
      </c>
      <c r="AV15" s="160">
        <f>VLOOKUP(D15,'Faaliyet Cetveli'!$C$10:$F$36,4,FALSE)</f>
        <v>100</v>
      </c>
      <c r="AW15" s="367">
        <f>(AT15*AV15)</f>
        <v>0</v>
      </c>
      <c r="AX15" s="355">
        <f>(AT16*AV16)</f>
        <v>7000</v>
      </c>
    </row>
    <row r="16" spans="1:50" ht="21" customHeight="1" thickBot="1" x14ac:dyDescent="0.25">
      <c r="A16" s="358"/>
      <c r="B16" s="360"/>
      <c r="C16" s="362"/>
      <c r="D16" s="364"/>
      <c r="E16" s="64" t="s">
        <v>68</v>
      </c>
      <c r="F16" s="42" t="s">
        <v>86</v>
      </c>
      <c r="G16" s="42" t="s">
        <v>86</v>
      </c>
      <c r="H16" s="42" t="s">
        <v>86</v>
      </c>
      <c r="I16" s="42">
        <v>8</v>
      </c>
      <c r="J16" s="42">
        <v>8</v>
      </c>
      <c r="K16" s="185" t="s">
        <v>86</v>
      </c>
      <c r="L16" s="186" t="s">
        <v>86</v>
      </c>
      <c r="M16" s="65">
        <f>SUM(F16:L16)</f>
        <v>16</v>
      </c>
      <c r="N16" s="43" t="s">
        <v>86</v>
      </c>
      <c r="O16" s="44" t="s">
        <v>86</v>
      </c>
      <c r="P16" s="44" t="s">
        <v>86</v>
      </c>
      <c r="Q16" s="44" t="s">
        <v>86</v>
      </c>
      <c r="R16" s="44" t="s">
        <v>86</v>
      </c>
      <c r="S16" s="187">
        <v>8</v>
      </c>
      <c r="T16" s="188">
        <v>8</v>
      </c>
      <c r="U16" s="66">
        <f>SUM(N16:T16)</f>
        <v>16</v>
      </c>
      <c r="V16" s="45" t="s">
        <v>86</v>
      </c>
      <c r="W16" s="45" t="s">
        <v>86</v>
      </c>
      <c r="X16" s="45" t="s">
        <v>86</v>
      </c>
      <c r="Y16" s="45" t="s">
        <v>86</v>
      </c>
      <c r="Z16" s="45" t="s">
        <v>86</v>
      </c>
      <c r="AA16" s="189">
        <v>8</v>
      </c>
      <c r="AB16" s="190">
        <v>8</v>
      </c>
      <c r="AC16" s="191">
        <f>SUM(V16:AB16)</f>
        <v>16</v>
      </c>
      <c r="AD16" s="46" t="s">
        <v>86</v>
      </c>
      <c r="AE16" s="46" t="s">
        <v>86</v>
      </c>
      <c r="AF16" s="46" t="s">
        <v>86</v>
      </c>
      <c r="AG16" s="46" t="s">
        <v>86</v>
      </c>
      <c r="AH16" s="46" t="s">
        <v>86</v>
      </c>
      <c r="AI16" s="192">
        <v>8</v>
      </c>
      <c r="AJ16" s="193">
        <v>8</v>
      </c>
      <c r="AK16" s="194">
        <f>SUM(AD16:AJ16)</f>
        <v>16</v>
      </c>
      <c r="AL16" s="47" t="s">
        <v>86</v>
      </c>
      <c r="AM16" s="47" t="s">
        <v>86</v>
      </c>
      <c r="AN16" s="47" t="s">
        <v>86</v>
      </c>
      <c r="AO16" s="47" t="s">
        <v>86</v>
      </c>
      <c r="AP16" s="47">
        <v>6</v>
      </c>
      <c r="AQ16" s="195" t="s">
        <v>86</v>
      </c>
      <c r="AR16" s="196" t="s">
        <v>86</v>
      </c>
      <c r="AS16" s="197">
        <f>SUM(AL16:AR16)</f>
        <v>6</v>
      </c>
      <c r="AT16" s="198">
        <f>M16+U16+AC16+AK16+AS16</f>
        <v>70</v>
      </c>
      <c r="AU16" s="366"/>
      <c r="AV16" s="199">
        <f>VLOOKUP(D15,'Faaliyet Cetveli'!$C$10:$G$36,5,FALSE)</f>
        <v>100</v>
      </c>
      <c r="AW16" s="368"/>
      <c r="AX16" s="356"/>
    </row>
    <row r="17" spans="1:50" ht="21" customHeight="1" thickTop="1" x14ac:dyDescent="0.2">
      <c r="A17" s="412">
        <v>2</v>
      </c>
      <c r="B17" s="413" t="s">
        <v>104</v>
      </c>
      <c r="C17" s="414" t="s">
        <v>244</v>
      </c>
      <c r="D17" s="409" t="s">
        <v>237</v>
      </c>
      <c r="E17" s="182" t="s">
        <v>67</v>
      </c>
      <c r="F17" s="48" t="s">
        <v>86</v>
      </c>
      <c r="G17" s="48" t="s">
        <v>86</v>
      </c>
      <c r="H17" s="48" t="s">
        <v>86</v>
      </c>
      <c r="I17" s="48" t="s">
        <v>86</v>
      </c>
      <c r="J17" s="48" t="s">
        <v>86</v>
      </c>
      <c r="K17" s="49" t="s">
        <v>86</v>
      </c>
      <c r="L17" s="50" t="s">
        <v>86</v>
      </c>
      <c r="M17" s="21">
        <f t="shared" ref="M17:M34" si="0">SUM(F17:L17)</f>
        <v>0</v>
      </c>
      <c r="N17" s="51" t="s">
        <v>86</v>
      </c>
      <c r="O17" s="52" t="s">
        <v>86</v>
      </c>
      <c r="P17" s="52" t="s">
        <v>86</v>
      </c>
      <c r="Q17" s="52" t="s">
        <v>86</v>
      </c>
      <c r="R17" s="52" t="s">
        <v>86</v>
      </c>
      <c r="S17" s="53" t="s">
        <v>86</v>
      </c>
      <c r="T17" s="54" t="s">
        <v>86</v>
      </c>
      <c r="U17" s="26">
        <f t="shared" ref="U17:U34" si="1">SUM(N17:T17)</f>
        <v>0</v>
      </c>
      <c r="V17" s="55" t="s">
        <v>86</v>
      </c>
      <c r="W17" s="55" t="s">
        <v>86</v>
      </c>
      <c r="X17" s="55" t="s">
        <v>86</v>
      </c>
      <c r="Y17" s="55" t="s">
        <v>86</v>
      </c>
      <c r="Z17" s="55" t="s">
        <v>86</v>
      </c>
      <c r="AA17" s="56" t="s">
        <v>86</v>
      </c>
      <c r="AB17" s="57" t="s">
        <v>86</v>
      </c>
      <c r="AC17" s="183">
        <f t="shared" ref="AC17:AC34" si="2">SUM(V17:AB17)</f>
        <v>0</v>
      </c>
      <c r="AD17" s="58" t="s">
        <v>86</v>
      </c>
      <c r="AE17" s="58" t="s">
        <v>86</v>
      </c>
      <c r="AF17" s="58" t="s">
        <v>86</v>
      </c>
      <c r="AG17" s="58" t="s">
        <v>86</v>
      </c>
      <c r="AH17" s="58" t="s">
        <v>86</v>
      </c>
      <c r="AI17" s="59" t="s">
        <v>86</v>
      </c>
      <c r="AJ17" s="60" t="s">
        <v>86</v>
      </c>
      <c r="AK17" s="162">
        <f t="shared" ref="AK17:AK34" si="3">SUM(AD17:AJ17)</f>
        <v>0</v>
      </c>
      <c r="AL17" s="61" t="s">
        <v>86</v>
      </c>
      <c r="AM17" s="61" t="s">
        <v>86</v>
      </c>
      <c r="AN17" s="61" t="s">
        <v>86</v>
      </c>
      <c r="AO17" s="61" t="s">
        <v>86</v>
      </c>
      <c r="AP17" s="61" t="s">
        <v>86</v>
      </c>
      <c r="AQ17" s="62" t="s">
        <v>86</v>
      </c>
      <c r="AR17" s="63" t="s">
        <v>86</v>
      </c>
      <c r="AS17" s="163">
        <f t="shared" ref="AS17:AS34" si="4">SUM(AL17:AR17)</f>
        <v>0</v>
      </c>
      <c r="AT17" s="184">
        <f t="shared" ref="AT17:AT34" si="5">M17+U17+AC17+AK17+AS17</f>
        <v>0</v>
      </c>
      <c r="AU17" s="384">
        <f>AT17+AT18</f>
        <v>24</v>
      </c>
      <c r="AV17" s="141">
        <f>VLOOKUP(D17,'Faaliyet Cetveli'!$C$10:$F$36,4,FALSE)</f>
        <v>100</v>
      </c>
      <c r="AW17" s="410">
        <f>(AT17*AV17)</f>
        <v>0</v>
      </c>
      <c r="AX17" s="421">
        <f>(AT18*AV18)</f>
        <v>2400</v>
      </c>
    </row>
    <row r="18" spans="1:50" ht="21" customHeight="1" thickBot="1" x14ac:dyDescent="0.25">
      <c r="A18" s="358"/>
      <c r="B18" s="360"/>
      <c r="C18" s="362"/>
      <c r="D18" s="364"/>
      <c r="E18" s="64" t="s">
        <v>68</v>
      </c>
      <c r="F18" s="42" t="s">
        <v>86</v>
      </c>
      <c r="G18" s="42" t="s">
        <v>86</v>
      </c>
      <c r="H18" s="42" t="s">
        <v>86</v>
      </c>
      <c r="I18" s="42">
        <v>4</v>
      </c>
      <c r="J18" s="42">
        <v>4</v>
      </c>
      <c r="K18" s="185" t="s">
        <v>86</v>
      </c>
      <c r="L18" s="186" t="s">
        <v>86</v>
      </c>
      <c r="M18" s="65">
        <f t="shared" si="0"/>
        <v>8</v>
      </c>
      <c r="N18" s="43" t="s">
        <v>86</v>
      </c>
      <c r="O18" s="44" t="s">
        <v>86</v>
      </c>
      <c r="P18" s="44">
        <v>4</v>
      </c>
      <c r="Q18" s="44" t="s">
        <v>86</v>
      </c>
      <c r="R18" s="44" t="s">
        <v>86</v>
      </c>
      <c r="S18" s="187" t="s">
        <v>86</v>
      </c>
      <c r="T18" s="188" t="s">
        <v>86</v>
      </c>
      <c r="U18" s="66">
        <f t="shared" si="1"/>
        <v>4</v>
      </c>
      <c r="V18" s="45" t="s">
        <v>86</v>
      </c>
      <c r="W18" s="45" t="s">
        <v>86</v>
      </c>
      <c r="X18" s="45">
        <v>4</v>
      </c>
      <c r="Y18" s="45" t="s">
        <v>86</v>
      </c>
      <c r="Z18" s="45" t="s">
        <v>86</v>
      </c>
      <c r="AA18" s="189" t="s">
        <v>86</v>
      </c>
      <c r="AB18" s="190" t="s">
        <v>86</v>
      </c>
      <c r="AC18" s="191">
        <f t="shared" si="2"/>
        <v>4</v>
      </c>
      <c r="AD18" s="46" t="s">
        <v>86</v>
      </c>
      <c r="AE18" s="46" t="s">
        <v>86</v>
      </c>
      <c r="AF18" s="46">
        <v>4</v>
      </c>
      <c r="AG18" s="46" t="s">
        <v>86</v>
      </c>
      <c r="AH18" s="46" t="s">
        <v>86</v>
      </c>
      <c r="AI18" s="192" t="s">
        <v>86</v>
      </c>
      <c r="AJ18" s="193" t="s">
        <v>86</v>
      </c>
      <c r="AK18" s="194">
        <f t="shared" si="3"/>
        <v>4</v>
      </c>
      <c r="AL18" s="47" t="s">
        <v>86</v>
      </c>
      <c r="AM18" s="47" t="s">
        <v>86</v>
      </c>
      <c r="AN18" s="47">
        <v>4</v>
      </c>
      <c r="AO18" s="47" t="s">
        <v>86</v>
      </c>
      <c r="AP18" s="47" t="s">
        <v>86</v>
      </c>
      <c r="AQ18" s="195" t="s">
        <v>86</v>
      </c>
      <c r="AR18" s="196" t="s">
        <v>86</v>
      </c>
      <c r="AS18" s="197">
        <f t="shared" si="4"/>
        <v>4</v>
      </c>
      <c r="AT18" s="198">
        <f t="shared" si="5"/>
        <v>24</v>
      </c>
      <c r="AU18" s="366"/>
      <c r="AV18" s="199">
        <f>VLOOKUP(D17,'Faaliyet Cetveli'!$C$10:$G$36,5,FALSE)</f>
        <v>100</v>
      </c>
      <c r="AW18" s="368"/>
      <c r="AX18" s="356"/>
    </row>
    <row r="19" spans="1:50" ht="21" customHeight="1" thickTop="1" x14ac:dyDescent="0.2">
      <c r="A19" s="412">
        <v>3</v>
      </c>
      <c r="B19" s="413"/>
      <c r="C19" s="414"/>
      <c r="D19" s="409" t="s">
        <v>236</v>
      </c>
      <c r="E19" s="182" t="s">
        <v>67</v>
      </c>
      <c r="F19" s="48" t="s">
        <v>86</v>
      </c>
      <c r="G19" s="48" t="s">
        <v>86</v>
      </c>
      <c r="H19" s="48" t="s">
        <v>86</v>
      </c>
      <c r="I19" s="48" t="s">
        <v>86</v>
      </c>
      <c r="J19" s="48" t="s">
        <v>86</v>
      </c>
      <c r="K19" s="49" t="s">
        <v>86</v>
      </c>
      <c r="L19" s="50" t="s">
        <v>86</v>
      </c>
      <c r="M19" s="21">
        <f t="shared" si="0"/>
        <v>0</v>
      </c>
      <c r="N19" s="51" t="s">
        <v>86</v>
      </c>
      <c r="O19" s="52" t="s">
        <v>86</v>
      </c>
      <c r="P19" s="52" t="s">
        <v>86</v>
      </c>
      <c r="Q19" s="52" t="s">
        <v>86</v>
      </c>
      <c r="R19" s="52" t="s">
        <v>86</v>
      </c>
      <c r="S19" s="53" t="s">
        <v>86</v>
      </c>
      <c r="T19" s="54" t="s">
        <v>86</v>
      </c>
      <c r="U19" s="26">
        <f t="shared" si="1"/>
        <v>0</v>
      </c>
      <c r="V19" s="55" t="s">
        <v>86</v>
      </c>
      <c r="W19" s="55" t="s">
        <v>86</v>
      </c>
      <c r="X19" s="55" t="s">
        <v>86</v>
      </c>
      <c r="Y19" s="55" t="s">
        <v>86</v>
      </c>
      <c r="Z19" s="55" t="s">
        <v>86</v>
      </c>
      <c r="AA19" s="56" t="s">
        <v>86</v>
      </c>
      <c r="AB19" s="57" t="s">
        <v>86</v>
      </c>
      <c r="AC19" s="183">
        <f t="shared" si="2"/>
        <v>0</v>
      </c>
      <c r="AD19" s="58" t="s">
        <v>86</v>
      </c>
      <c r="AE19" s="58" t="s">
        <v>86</v>
      </c>
      <c r="AF19" s="58" t="s">
        <v>86</v>
      </c>
      <c r="AG19" s="58" t="s">
        <v>86</v>
      </c>
      <c r="AH19" s="58" t="s">
        <v>86</v>
      </c>
      <c r="AI19" s="59" t="s">
        <v>86</v>
      </c>
      <c r="AJ19" s="60" t="s">
        <v>86</v>
      </c>
      <c r="AK19" s="162">
        <f t="shared" si="3"/>
        <v>0</v>
      </c>
      <c r="AL19" s="61" t="s">
        <v>86</v>
      </c>
      <c r="AM19" s="61" t="s">
        <v>86</v>
      </c>
      <c r="AN19" s="61" t="s">
        <v>86</v>
      </c>
      <c r="AO19" s="61" t="s">
        <v>86</v>
      </c>
      <c r="AP19" s="61" t="s">
        <v>86</v>
      </c>
      <c r="AQ19" s="62" t="s">
        <v>86</v>
      </c>
      <c r="AR19" s="63" t="s">
        <v>86</v>
      </c>
      <c r="AS19" s="163">
        <f t="shared" si="4"/>
        <v>0</v>
      </c>
      <c r="AT19" s="184">
        <f t="shared" si="5"/>
        <v>0</v>
      </c>
      <c r="AU19" s="384">
        <f>AT19+AT20</f>
        <v>0</v>
      </c>
      <c r="AV19" s="141">
        <f>VLOOKUP(D19,'Faaliyet Cetveli'!$C$10:$F$36,4,FALSE)</f>
        <v>100</v>
      </c>
      <c r="AW19" s="410">
        <f>(AT19*AV19)</f>
        <v>0</v>
      </c>
      <c r="AX19" s="421">
        <f>(AT20*AV20)</f>
        <v>0</v>
      </c>
    </row>
    <row r="20" spans="1:50" ht="21" customHeight="1" thickBot="1" x14ac:dyDescent="0.25">
      <c r="A20" s="358"/>
      <c r="B20" s="360"/>
      <c r="C20" s="362"/>
      <c r="D20" s="364"/>
      <c r="E20" s="64" t="s">
        <v>68</v>
      </c>
      <c r="F20" s="42" t="s">
        <v>86</v>
      </c>
      <c r="G20" s="42" t="s">
        <v>86</v>
      </c>
      <c r="H20" s="42" t="s">
        <v>86</v>
      </c>
      <c r="I20" s="42" t="s">
        <v>86</v>
      </c>
      <c r="J20" s="42" t="s">
        <v>86</v>
      </c>
      <c r="K20" s="185" t="s">
        <v>86</v>
      </c>
      <c r="L20" s="186" t="s">
        <v>86</v>
      </c>
      <c r="M20" s="65">
        <f t="shared" si="0"/>
        <v>0</v>
      </c>
      <c r="N20" s="43" t="s">
        <v>86</v>
      </c>
      <c r="O20" s="44" t="s">
        <v>86</v>
      </c>
      <c r="P20" s="44" t="s">
        <v>86</v>
      </c>
      <c r="Q20" s="44" t="s">
        <v>86</v>
      </c>
      <c r="R20" s="44" t="s">
        <v>86</v>
      </c>
      <c r="S20" s="187" t="s">
        <v>86</v>
      </c>
      <c r="T20" s="188" t="s">
        <v>86</v>
      </c>
      <c r="U20" s="66">
        <f t="shared" si="1"/>
        <v>0</v>
      </c>
      <c r="V20" s="45" t="s">
        <v>86</v>
      </c>
      <c r="W20" s="45" t="s">
        <v>86</v>
      </c>
      <c r="X20" s="45" t="s">
        <v>86</v>
      </c>
      <c r="Y20" s="45" t="s">
        <v>86</v>
      </c>
      <c r="Z20" s="45" t="s">
        <v>86</v>
      </c>
      <c r="AA20" s="189" t="s">
        <v>86</v>
      </c>
      <c r="AB20" s="190" t="s">
        <v>86</v>
      </c>
      <c r="AC20" s="191">
        <f t="shared" si="2"/>
        <v>0</v>
      </c>
      <c r="AD20" s="46" t="s">
        <v>86</v>
      </c>
      <c r="AE20" s="46" t="s">
        <v>86</v>
      </c>
      <c r="AF20" s="46" t="s">
        <v>86</v>
      </c>
      <c r="AG20" s="46" t="s">
        <v>86</v>
      </c>
      <c r="AH20" s="46" t="s">
        <v>86</v>
      </c>
      <c r="AI20" s="192" t="s">
        <v>86</v>
      </c>
      <c r="AJ20" s="193" t="s">
        <v>86</v>
      </c>
      <c r="AK20" s="194">
        <f t="shared" si="3"/>
        <v>0</v>
      </c>
      <c r="AL20" s="47" t="s">
        <v>86</v>
      </c>
      <c r="AM20" s="47" t="s">
        <v>86</v>
      </c>
      <c r="AN20" s="47" t="s">
        <v>86</v>
      </c>
      <c r="AO20" s="47" t="s">
        <v>86</v>
      </c>
      <c r="AP20" s="47" t="s">
        <v>86</v>
      </c>
      <c r="AQ20" s="195" t="s">
        <v>86</v>
      </c>
      <c r="AR20" s="196" t="s">
        <v>86</v>
      </c>
      <c r="AS20" s="197">
        <f t="shared" si="4"/>
        <v>0</v>
      </c>
      <c r="AT20" s="198">
        <f t="shared" si="5"/>
        <v>0</v>
      </c>
      <c r="AU20" s="366"/>
      <c r="AV20" s="199">
        <f>VLOOKUP(D19,'Faaliyet Cetveli'!$C$10:$G$36,5,FALSE)</f>
        <v>100</v>
      </c>
      <c r="AW20" s="368"/>
      <c r="AX20" s="356"/>
    </row>
    <row r="21" spans="1:50" ht="21" customHeight="1" thickTop="1" x14ac:dyDescent="0.2">
      <c r="A21" s="412">
        <v>4</v>
      </c>
      <c r="B21" s="413"/>
      <c r="C21" s="414"/>
      <c r="D21" s="409" t="s">
        <v>236</v>
      </c>
      <c r="E21" s="182" t="s">
        <v>67</v>
      </c>
      <c r="F21" s="48" t="s">
        <v>86</v>
      </c>
      <c r="G21" s="48" t="s">
        <v>86</v>
      </c>
      <c r="H21" s="48" t="s">
        <v>86</v>
      </c>
      <c r="I21" s="48" t="s">
        <v>86</v>
      </c>
      <c r="J21" s="48" t="s">
        <v>86</v>
      </c>
      <c r="K21" s="49" t="s">
        <v>86</v>
      </c>
      <c r="L21" s="50" t="s">
        <v>86</v>
      </c>
      <c r="M21" s="21">
        <f t="shared" si="0"/>
        <v>0</v>
      </c>
      <c r="N21" s="51" t="s">
        <v>86</v>
      </c>
      <c r="O21" s="52" t="s">
        <v>86</v>
      </c>
      <c r="P21" s="52" t="s">
        <v>86</v>
      </c>
      <c r="Q21" s="52" t="s">
        <v>86</v>
      </c>
      <c r="R21" s="52" t="s">
        <v>86</v>
      </c>
      <c r="S21" s="53" t="s">
        <v>86</v>
      </c>
      <c r="T21" s="54" t="s">
        <v>86</v>
      </c>
      <c r="U21" s="26">
        <f t="shared" si="1"/>
        <v>0</v>
      </c>
      <c r="V21" s="55" t="s">
        <v>86</v>
      </c>
      <c r="W21" s="55" t="s">
        <v>86</v>
      </c>
      <c r="X21" s="55" t="s">
        <v>86</v>
      </c>
      <c r="Y21" s="55" t="s">
        <v>86</v>
      </c>
      <c r="Z21" s="55" t="s">
        <v>86</v>
      </c>
      <c r="AA21" s="56" t="s">
        <v>86</v>
      </c>
      <c r="AB21" s="57" t="s">
        <v>86</v>
      </c>
      <c r="AC21" s="183">
        <f t="shared" si="2"/>
        <v>0</v>
      </c>
      <c r="AD21" s="58" t="s">
        <v>86</v>
      </c>
      <c r="AE21" s="58" t="s">
        <v>86</v>
      </c>
      <c r="AF21" s="58" t="s">
        <v>86</v>
      </c>
      <c r="AG21" s="58" t="s">
        <v>86</v>
      </c>
      <c r="AH21" s="58" t="s">
        <v>86</v>
      </c>
      <c r="AI21" s="59" t="s">
        <v>86</v>
      </c>
      <c r="AJ21" s="60" t="s">
        <v>86</v>
      </c>
      <c r="AK21" s="162">
        <f t="shared" si="3"/>
        <v>0</v>
      </c>
      <c r="AL21" s="61" t="s">
        <v>86</v>
      </c>
      <c r="AM21" s="61" t="s">
        <v>86</v>
      </c>
      <c r="AN21" s="61" t="s">
        <v>86</v>
      </c>
      <c r="AO21" s="61" t="s">
        <v>86</v>
      </c>
      <c r="AP21" s="61" t="s">
        <v>86</v>
      </c>
      <c r="AQ21" s="62" t="s">
        <v>86</v>
      </c>
      <c r="AR21" s="63" t="s">
        <v>86</v>
      </c>
      <c r="AS21" s="163">
        <f t="shared" si="4"/>
        <v>0</v>
      </c>
      <c r="AT21" s="184">
        <f t="shared" si="5"/>
        <v>0</v>
      </c>
      <c r="AU21" s="384">
        <f>AT21+AT22</f>
        <v>0</v>
      </c>
      <c r="AV21" s="141">
        <f>VLOOKUP(D21,'Faaliyet Cetveli'!$C$10:$F$36,4,FALSE)</f>
        <v>100</v>
      </c>
      <c r="AW21" s="410">
        <f>(AT21*AV21)</f>
        <v>0</v>
      </c>
      <c r="AX21" s="421">
        <f>(AT22*AV22)</f>
        <v>0</v>
      </c>
    </row>
    <row r="22" spans="1:50" ht="21" customHeight="1" thickBot="1" x14ac:dyDescent="0.25">
      <c r="A22" s="358"/>
      <c r="B22" s="360"/>
      <c r="C22" s="362"/>
      <c r="D22" s="364"/>
      <c r="E22" s="64" t="s">
        <v>68</v>
      </c>
      <c r="F22" s="42" t="s">
        <v>86</v>
      </c>
      <c r="G22" s="42" t="s">
        <v>86</v>
      </c>
      <c r="H22" s="42" t="s">
        <v>86</v>
      </c>
      <c r="I22" s="42" t="s">
        <v>86</v>
      </c>
      <c r="J22" s="42" t="s">
        <v>86</v>
      </c>
      <c r="K22" s="185" t="s">
        <v>86</v>
      </c>
      <c r="L22" s="186" t="s">
        <v>86</v>
      </c>
      <c r="M22" s="65">
        <f t="shared" si="0"/>
        <v>0</v>
      </c>
      <c r="N22" s="43" t="s">
        <v>86</v>
      </c>
      <c r="O22" s="44" t="s">
        <v>86</v>
      </c>
      <c r="P22" s="44" t="s">
        <v>86</v>
      </c>
      <c r="Q22" s="44" t="s">
        <v>86</v>
      </c>
      <c r="R22" s="44" t="s">
        <v>86</v>
      </c>
      <c r="S22" s="187" t="s">
        <v>86</v>
      </c>
      <c r="T22" s="188" t="s">
        <v>86</v>
      </c>
      <c r="U22" s="66">
        <f t="shared" si="1"/>
        <v>0</v>
      </c>
      <c r="V22" s="45" t="s">
        <v>86</v>
      </c>
      <c r="W22" s="45" t="s">
        <v>86</v>
      </c>
      <c r="X22" s="45" t="s">
        <v>86</v>
      </c>
      <c r="Y22" s="45" t="s">
        <v>86</v>
      </c>
      <c r="Z22" s="45" t="s">
        <v>86</v>
      </c>
      <c r="AA22" s="189" t="s">
        <v>86</v>
      </c>
      <c r="AB22" s="190" t="s">
        <v>86</v>
      </c>
      <c r="AC22" s="191">
        <f t="shared" si="2"/>
        <v>0</v>
      </c>
      <c r="AD22" s="46" t="s">
        <v>86</v>
      </c>
      <c r="AE22" s="46" t="s">
        <v>86</v>
      </c>
      <c r="AF22" s="46" t="s">
        <v>86</v>
      </c>
      <c r="AG22" s="46" t="s">
        <v>86</v>
      </c>
      <c r="AH22" s="46" t="s">
        <v>86</v>
      </c>
      <c r="AI22" s="192" t="s">
        <v>86</v>
      </c>
      <c r="AJ22" s="193" t="s">
        <v>86</v>
      </c>
      <c r="AK22" s="194">
        <f t="shared" si="3"/>
        <v>0</v>
      </c>
      <c r="AL22" s="47" t="s">
        <v>86</v>
      </c>
      <c r="AM22" s="47" t="s">
        <v>86</v>
      </c>
      <c r="AN22" s="47" t="s">
        <v>86</v>
      </c>
      <c r="AO22" s="47" t="s">
        <v>86</v>
      </c>
      <c r="AP22" s="47" t="s">
        <v>86</v>
      </c>
      <c r="AQ22" s="195" t="s">
        <v>86</v>
      </c>
      <c r="AR22" s="196" t="s">
        <v>86</v>
      </c>
      <c r="AS22" s="197">
        <f t="shared" si="4"/>
        <v>0</v>
      </c>
      <c r="AT22" s="198">
        <f t="shared" si="5"/>
        <v>0</v>
      </c>
      <c r="AU22" s="366"/>
      <c r="AV22" s="199">
        <f>VLOOKUP(D21,'Faaliyet Cetveli'!$C$10:$G$36,5,FALSE)</f>
        <v>100</v>
      </c>
      <c r="AW22" s="368"/>
      <c r="AX22" s="356"/>
    </row>
    <row r="23" spans="1:50" ht="21" customHeight="1" thickTop="1" x14ac:dyDescent="0.2">
      <c r="A23" s="412">
        <v>5</v>
      </c>
      <c r="B23" s="413"/>
      <c r="C23" s="414"/>
      <c r="D23" s="409" t="s">
        <v>236</v>
      </c>
      <c r="E23" s="182" t="s">
        <v>67</v>
      </c>
      <c r="F23" s="48" t="s">
        <v>86</v>
      </c>
      <c r="G23" s="48" t="s">
        <v>86</v>
      </c>
      <c r="H23" s="48" t="s">
        <v>86</v>
      </c>
      <c r="I23" s="48" t="s">
        <v>86</v>
      </c>
      <c r="J23" s="48" t="s">
        <v>86</v>
      </c>
      <c r="K23" s="49" t="s">
        <v>86</v>
      </c>
      <c r="L23" s="50" t="s">
        <v>86</v>
      </c>
      <c r="M23" s="21">
        <f t="shared" si="0"/>
        <v>0</v>
      </c>
      <c r="N23" s="51" t="s">
        <v>86</v>
      </c>
      <c r="O23" s="52" t="s">
        <v>86</v>
      </c>
      <c r="P23" s="52" t="s">
        <v>86</v>
      </c>
      <c r="Q23" s="52" t="s">
        <v>86</v>
      </c>
      <c r="R23" s="52" t="s">
        <v>86</v>
      </c>
      <c r="S23" s="53" t="s">
        <v>86</v>
      </c>
      <c r="T23" s="54" t="s">
        <v>86</v>
      </c>
      <c r="U23" s="26">
        <f t="shared" si="1"/>
        <v>0</v>
      </c>
      <c r="V23" s="55" t="s">
        <v>86</v>
      </c>
      <c r="W23" s="55" t="s">
        <v>86</v>
      </c>
      <c r="X23" s="55" t="s">
        <v>86</v>
      </c>
      <c r="Y23" s="55" t="s">
        <v>86</v>
      </c>
      <c r="Z23" s="55" t="s">
        <v>86</v>
      </c>
      <c r="AA23" s="56" t="s">
        <v>86</v>
      </c>
      <c r="AB23" s="57" t="s">
        <v>86</v>
      </c>
      <c r="AC23" s="183">
        <f t="shared" si="2"/>
        <v>0</v>
      </c>
      <c r="AD23" s="58" t="s">
        <v>86</v>
      </c>
      <c r="AE23" s="58" t="s">
        <v>86</v>
      </c>
      <c r="AF23" s="58" t="s">
        <v>86</v>
      </c>
      <c r="AG23" s="58" t="s">
        <v>86</v>
      </c>
      <c r="AH23" s="58" t="s">
        <v>86</v>
      </c>
      <c r="AI23" s="59" t="s">
        <v>86</v>
      </c>
      <c r="AJ23" s="60" t="s">
        <v>86</v>
      </c>
      <c r="AK23" s="162">
        <f t="shared" si="3"/>
        <v>0</v>
      </c>
      <c r="AL23" s="61" t="s">
        <v>86</v>
      </c>
      <c r="AM23" s="61" t="s">
        <v>86</v>
      </c>
      <c r="AN23" s="61" t="s">
        <v>86</v>
      </c>
      <c r="AO23" s="61" t="s">
        <v>86</v>
      </c>
      <c r="AP23" s="61" t="s">
        <v>86</v>
      </c>
      <c r="AQ23" s="62" t="s">
        <v>86</v>
      </c>
      <c r="AR23" s="63" t="s">
        <v>86</v>
      </c>
      <c r="AS23" s="163">
        <f t="shared" si="4"/>
        <v>0</v>
      </c>
      <c r="AT23" s="184">
        <f t="shared" si="5"/>
        <v>0</v>
      </c>
      <c r="AU23" s="384">
        <f>AT23+AT24</f>
        <v>0</v>
      </c>
      <c r="AV23" s="141">
        <f>VLOOKUP(D23,'Faaliyet Cetveli'!$C$10:$F$36,4,FALSE)</f>
        <v>100</v>
      </c>
      <c r="AW23" s="410">
        <f>(AT23*AV23)</f>
        <v>0</v>
      </c>
      <c r="AX23" s="421">
        <f>(AT24*AV24)</f>
        <v>0</v>
      </c>
    </row>
    <row r="24" spans="1:50" ht="21" customHeight="1" thickBot="1" x14ac:dyDescent="0.25">
      <c r="A24" s="358"/>
      <c r="B24" s="360"/>
      <c r="C24" s="362"/>
      <c r="D24" s="364"/>
      <c r="E24" s="64" t="s">
        <v>68</v>
      </c>
      <c r="F24" s="42" t="s">
        <v>86</v>
      </c>
      <c r="G24" s="42" t="s">
        <v>86</v>
      </c>
      <c r="H24" s="42" t="s">
        <v>86</v>
      </c>
      <c r="I24" s="42" t="s">
        <v>86</v>
      </c>
      <c r="J24" s="42" t="s">
        <v>86</v>
      </c>
      <c r="K24" s="185" t="s">
        <v>86</v>
      </c>
      <c r="L24" s="186" t="s">
        <v>86</v>
      </c>
      <c r="M24" s="65">
        <f t="shared" si="0"/>
        <v>0</v>
      </c>
      <c r="N24" s="43" t="s">
        <v>86</v>
      </c>
      <c r="O24" s="44" t="s">
        <v>86</v>
      </c>
      <c r="P24" s="44" t="s">
        <v>86</v>
      </c>
      <c r="Q24" s="44" t="s">
        <v>86</v>
      </c>
      <c r="R24" s="44" t="s">
        <v>86</v>
      </c>
      <c r="S24" s="187" t="s">
        <v>86</v>
      </c>
      <c r="T24" s="188" t="s">
        <v>86</v>
      </c>
      <c r="U24" s="66">
        <f t="shared" si="1"/>
        <v>0</v>
      </c>
      <c r="V24" s="45" t="s">
        <v>86</v>
      </c>
      <c r="W24" s="45" t="s">
        <v>86</v>
      </c>
      <c r="X24" s="45" t="s">
        <v>86</v>
      </c>
      <c r="Y24" s="45" t="s">
        <v>86</v>
      </c>
      <c r="Z24" s="45" t="s">
        <v>86</v>
      </c>
      <c r="AA24" s="189" t="s">
        <v>86</v>
      </c>
      <c r="AB24" s="190" t="s">
        <v>86</v>
      </c>
      <c r="AC24" s="191">
        <f t="shared" si="2"/>
        <v>0</v>
      </c>
      <c r="AD24" s="46" t="s">
        <v>86</v>
      </c>
      <c r="AE24" s="46" t="s">
        <v>86</v>
      </c>
      <c r="AF24" s="46" t="s">
        <v>86</v>
      </c>
      <c r="AG24" s="46" t="s">
        <v>86</v>
      </c>
      <c r="AH24" s="46" t="s">
        <v>86</v>
      </c>
      <c r="AI24" s="192" t="s">
        <v>86</v>
      </c>
      <c r="AJ24" s="193" t="s">
        <v>86</v>
      </c>
      <c r="AK24" s="194">
        <f t="shared" si="3"/>
        <v>0</v>
      </c>
      <c r="AL24" s="47" t="s">
        <v>86</v>
      </c>
      <c r="AM24" s="47" t="s">
        <v>86</v>
      </c>
      <c r="AN24" s="47" t="s">
        <v>86</v>
      </c>
      <c r="AO24" s="47" t="s">
        <v>86</v>
      </c>
      <c r="AP24" s="47" t="s">
        <v>86</v>
      </c>
      <c r="AQ24" s="195" t="s">
        <v>86</v>
      </c>
      <c r="AR24" s="196" t="s">
        <v>86</v>
      </c>
      <c r="AS24" s="197">
        <f t="shared" si="4"/>
        <v>0</v>
      </c>
      <c r="AT24" s="198">
        <f t="shared" si="5"/>
        <v>0</v>
      </c>
      <c r="AU24" s="366"/>
      <c r="AV24" s="199">
        <f>VLOOKUP(D23,'Faaliyet Cetveli'!$C$10:$G$36,5,FALSE)</f>
        <v>100</v>
      </c>
      <c r="AW24" s="368"/>
      <c r="AX24" s="356"/>
    </row>
    <row r="25" spans="1:50" ht="21" customHeight="1" thickTop="1" x14ac:dyDescent="0.2">
      <c r="A25" s="412">
        <v>6</v>
      </c>
      <c r="B25" s="413"/>
      <c r="C25" s="414"/>
      <c r="D25" s="409" t="s">
        <v>236</v>
      </c>
      <c r="E25" s="182" t="s">
        <v>67</v>
      </c>
      <c r="F25" s="48" t="s">
        <v>86</v>
      </c>
      <c r="G25" s="48" t="s">
        <v>86</v>
      </c>
      <c r="H25" s="48" t="s">
        <v>86</v>
      </c>
      <c r="I25" s="48" t="s">
        <v>86</v>
      </c>
      <c r="J25" s="48" t="s">
        <v>86</v>
      </c>
      <c r="K25" s="49" t="s">
        <v>86</v>
      </c>
      <c r="L25" s="50" t="s">
        <v>86</v>
      </c>
      <c r="M25" s="21">
        <f t="shared" si="0"/>
        <v>0</v>
      </c>
      <c r="N25" s="51" t="s">
        <v>86</v>
      </c>
      <c r="O25" s="52" t="s">
        <v>86</v>
      </c>
      <c r="P25" s="52" t="s">
        <v>86</v>
      </c>
      <c r="Q25" s="52" t="s">
        <v>86</v>
      </c>
      <c r="R25" s="52" t="s">
        <v>86</v>
      </c>
      <c r="S25" s="53" t="s">
        <v>86</v>
      </c>
      <c r="T25" s="54" t="s">
        <v>86</v>
      </c>
      <c r="U25" s="26">
        <f t="shared" si="1"/>
        <v>0</v>
      </c>
      <c r="V25" s="55" t="s">
        <v>86</v>
      </c>
      <c r="W25" s="55" t="s">
        <v>86</v>
      </c>
      <c r="X25" s="55" t="s">
        <v>86</v>
      </c>
      <c r="Y25" s="55" t="s">
        <v>86</v>
      </c>
      <c r="Z25" s="55" t="s">
        <v>86</v>
      </c>
      <c r="AA25" s="56" t="s">
        <v>86</v>
      </c>
      <c r="AB25" s="57" t="s">
        <v>86</v>
      </c>
      <c r="AC25" s="183">
        <f t="shared" si="2"/>
        <v>0</v>
      </c>
      <c r="AD25" s="58" t="s">
        <v>86</v>
      </c>
      <c r="AE25" s="58" t="s">
        <v>86</v>
      </c>
      <c r="AF25" s="58" t="s">
        <v>86</v>
      </c>
      <c r="AG25" s="58" t="s">
        <v>86</v>
      </c>
      <c r="AH25" s="58" t="s">
        <v>86</v>
      </c>
      <c r="AI25" s="59" t="s">
        <v>86</v>
      </c>
      <c r="AJ25" s="60" t="s">
        <v>86</v>
      </c>
      <c r="AK25" s="162">
        <f t="shared" si="3"/>
        <v>0</v>
      </c>
      <c r="AL25" s="61" t="s">
        <v>86</v>
      </c>
      <c r="AM25" s="61" t="s">
        <v>86</v>
      </c>
      <c r="AN25" s="61" t="s">
        <v>86</v>
      </c>
      <c r="AO25" s="61" t="s">
        <v>86</v>
      </c>
      <c r="AP25" s="61" t="s">
        <v>86</v>
      </c>
      <c r="AQ25" s="62" t="s">
        <v>86</v>
      </c>
      <c r="AR25" s="63" t="s">
        <v>86</v>
      </c>
      <c r="AS25" s="163">
        <f t="shared" si="4"/>
        <v>0</v>
      </c>
      <c r="AT25" s="184">
        <f t="shared" si="5"/>
        <v>0</v>
      </c>
      <c r="AU25" s="384">
        <f>AT25+AT26</f>
        <v>0</v>
      </c>
      <c r="AV25" s="141">
        <f>VLOOKUP(D25,'Faaliyet Cetveli'!$C$10:$F$36,4,FALSE)</f>
        <v>100</v>
      </c>
      <c r="AW25" s="410">
        <f>(AT25*AV25)</f>
        <v>0</v>
      </c>
      <c r="AX25" s="421">
        <f>(AT26*AV26)</f>
        <v>0</v>
      </c>
    </row>
    <row r="26" spans="1:50" ht="21" customHeight="1" thickBot="1" x14ac:dyDescent="0.25">
      <c r="A26" s="358"/>
      <c r="B26" s="360"/>
      <c r="C26" s="362"/>
      <c r="D26" s="364"/>
      <c r="E26" s="64" t="s">
        <v>68</v>
      </c>
      <c r="F26" s="42" t="s">
        <v>86</v>
      </c>
      <c r="G26" s="42" t="s">
        <v>86</v>
      </c>
      <c r="H26" s="42" t="s">
        <v>86</v>
      </c>
      <c r="I26" s="42" t="s">
        <v>86</v>
      </c>
      <c r="J26" s="42" t="s">
        <v>86</v>
      </c>
      <c r="K26" s="185" t="s">
        <v>86</v>
      </c>
      <c r="L26" s="186" t="s">
        <v>86</v>
      </c>
      <c r="M26" s="65">
        <f t="shared" si="0"/>
        <v>0</v>
      </c>
      <c r="N26" s="43" t="s">
        <v>86</v>
      </c>
      <c r="O26" s="44" t="s">
        <v>86</v>
      </c>
      <c r="P26" s="44" t="s">
        <v>86</v>
      </c>
      <c r="Q26" s="44" t="s">
        <v>86</v>
      </c>
      <c r="R26" s="44" t="s">
        <v>86</v>
      </c>
      <c r="S26" s="187" t="s">
        <v>86</v>
      </c>
      <c r="T26" s="188" t="s">
        <v>86</v>
      </c>
      <c r="U26" s="66">
        <f t="shared" si="1"/>
        <v>0</v>
      </c>
      <c r="V26" s="45" t="s">
        <v>86</v>
      </c>
      <c r="W26" s="45" t="s">
        <v>86</v>
      </c>
      <c r="X26" s="45" t="s">
        <v>86</v>
      </c>
      <c r="Y26" s="45" t="s">
        <v>86</v>
      </c>
      <c r="Z26" s="45" t="s">
        <v>86</v>
      </c>
      <c r="AA26" s="189" t="s">
        <v>86</v>
      </c>
      <c r="AB26" s="190" t="s">
        <v>86</v>
      </c>
      <c r="AC26" s="191">
        <f t="shared" si="2"/>
        <v>0</v>
      </c>
      <c r="AD26" s="46" t="s">
        <v>86</v>
      </c>
      <c r="AE26" s="46" t="s">
        <v>86</v>
      </c>
      <c r="AF26" s="46" t="s">
        <v>86</v>
      </c>
      <c r="AG26" s="46" t="s">
        <v>86</v>
      </c>
      <c r="AH26" s="46" t="s">
        <v>86</v>
      </c>
      <c r="AI26" s="192" t="s">
        <v>86</v>
      </c>
      <c r="AJ26" s="193" t="s">
        <v>86</v>
      </c>
      <c r="AK26" s="194">
        <f t="shared" si="3"/>
        <v>0</v>
      </c>
      <c r="AL26" s="47" t="s">
        <v>86</v>
      </c>
      <c r="AM26" s="47" t="s">
        <v>86</v>
      </c>
      <c r="AN26" s="47" t="s">
        <v>86</v>
      </c>
      <c r="AO26" s="47" t="s">
        <v>86</v>
      </c>
      <c r="AP26" s="47" t="s">
        <v>86</v>
      </c>
      <c r="AQ26" s="195" t="s">
        <v>86</v>
      </c>
      <c r="AR26" s="196" t="s">
        <v>86</v>
      </c>
      <c r="AS26" s="197">
        <f t="shared" si="4"/>
        <v>0</v>
      </c>
      <c r="AT26" s="198">
        <f t="shared" si="5"/>
        <v>0</v>
      </c>
      <c r="AU26" s="366"/>
      <c r="AV26" s="199">
        <f>VLOOKUP(D25,'Faaliyet Cetveli'!$C$10:$G$36,5,FALSE)</f>
        <v>100</v>
      </c>
      <c r="AW26" s="368"/>
      <c r="AX26" s="356"/>
    </row>
    <row r="27" spans="1:50" ht="21" customHeight="1" thickTop="1" x14ac:dyDescent="0.2">
      <c r="A27" s="412">
        <v>7</v>
      </c>
      <c r="B27" s="413"/>
      <c r="C27" s="414"/>
      <c r="D27" s="409" t="s">
        <v>236</v>
      </c>
      <c r="E27" s="182" t="s">
        <v>67</v>
      </c>
      <c r="F27" s="48" t="s">
        <v>86</v>
      </c>
      <c r="G27" s="48" t="s">
        <v>86</v>
      </c>
      <c r="H27" s="48" t="s">
        <v>86</v>
      </c>
      <c r="I27" s="48" t="s">
        <v>86</v>
      </c>
      <c r="J27" s="48" t="s">
        <v>86</v>
      </c>
      <c r="K27" s="49" t="s">
        <v>86</v>
      </c>
      <c r="L27" s="50" t="s">
        <v>86</v>
      </c>
      <c r="M27" s="21">
        <f t="shared" si="0"/>
        <v>0</v>
      </c>
      <c r="N27" s="51" t="s">
        <v>86</v>
      </c>
      <c r="O27" s="52" t="s">
        <v>86</v>
      </c>
      <c r="P27" s="52" t="s">
        <v>86</v>
      </c>
      <c r="Q27" s="52" t="s">
        <v>86</v>
      </c>
      <c r="R27" s="52" t="s">
        <v>86</v>
      </c>
      <c r="S27" s="53" t="s">
        <v>86</v>
      </c>
      <c r="T27" s="54" t="s">
        <v>86</v>
      </c>
      <c r="U27" s="26">
        <f t="shared" si="1"/>
        <v>0</v>
      </c>
      <c r="V27" s="55" t="s">
        <v>86</v>
      </c>
      <c r="W27" s="55" t="s">
        <v>86</v>
      </c>
      <c r="X27" s="55" t="s">
        <v>86</v>
      </c>
      <c r="Y27" s="55" t="s">
        <v>86</v>
      </c>
      <c r="Z27" s="55" t="s">
        <v>86</v>
      </c>
      <c r="AA27" s="56" t="s">
        <v>86</v>
      </c>
      <c r="AB27" s="57" t="s">
        <v>86</v>
      </c>
      <c r="AC27" s="183">
        <f t="shared" si="2"/>
        <v>0</v>
      </c>
      <c r="AD27" s="58" t="s">
        <v>86</v>
      </c>
      <c r="AE27" s="58" t="s">
        <v>86</v>
      </c>
      <c r="AF27" s="58" t="s">
        <v>86</v>
      </c>
      <c r="AG27" s="58" t="s">
        <v>86</v>
      </c>
      <c r="AH27" s="58" t="s">
        <v>86</v>
      </c>
      <c r="AI27" s="59" t="s">
        <v>86</v>
      </c>
      <c r="AJ27" s="60" t="s">
        <v>86</v>
      </c>
      <c r="AK27" s="162">
        <f t="shared" si="3"/>
        <v>0</v>
      </c>
      <c r="AL27" s="61" t="s">
        <v>86</v>
      </c>
      <c r="AM27" s="61" t="s">
        <v>86</v>
      </c>
      <c r="AN27" s="61" t="s">
        <v>86</v>
      </c>
      <c r="AO27" s="61" t="s">
        <v>86</v>
      </c>
      <c r="AP27" s="61" t="s">
        <v>86</v>
      </c>
      <c r="AQ27" s="62" t="s">
        <v>86</v>
      </c>
      <c r="AR27" s="63" t="s">
        <v>86</v>
      </c>
      <c r="AS27" s="163">
        <f t="shared" si="4"/>
        <v>0</v>
      </c>
      <c r="AT27" s="184">
        <f t="shared" si="5"/>
        <v>0</v>
      </c>
      <c r="AU27" s="384">
        <f>AT27+AT28</f>
        <v>0</v>
      </c>
      <c r="AV27" s="141">
        <f>VLOOKUP(D27,'Faaliyet Cetveli'!$C$10:$F$36,4,FALSE)</f>
        <v>100</v>
      </c>
      <c r="AW27" s="410">
        <f>(AT27*AV27)</f>
        <v>0</v>
      </c>
      <c r="AX27" s="421">
        <f>(AT28*AV28)</f>
        <v>0</v>
      </c>
    </row>
    <row r="28" spans="1:50" ht="21" customHeight="1" thickBot="1" x14ac:dyDescent="0.25">
      <c r="A28" s="358"/>
      <c r="B28" s="360"/>
      <c r="C28" s="362"/>
      <c r="D28" s="364"/>
      <c r="E28" s="64" t="s">
        <v>68</v>
      </c>
      <c r="F28" s="42" t="s">
        <v>86</v>
      </c>
      <c r="G28" s="42" t="s">
        <v>86</v>
      </c>
      <c r="H28" s="42" t="s">
        <v>86</v>
      </c>
      <c r="I28" s="42" t="s">
        <v>86</v>
      </c>
      <c r="J28" s="42" t="s">
        <v>86</v>
      </c>
      <c r="K28" s="185" t="s">
        <v>86</v>
      </c>
      <c r="L28" s="186" t="s">
        <v>86</v>
      </c>
      <c r="M28" s="65">
        <f t="shared" si="0"/>
        <v>0</v>
      </c>
      <c r="N28" s="43" t="s">
        <v>86</v>
      </c>
      <c r="O28" s="44" t="s">
        <v>86</v>
      </c>
      <c r="P28" s="44" t="s">
        <v>86</v>
      </c>
      <c r="Q28" s="44" t="s">
        <v>86</v>
      </c>
      <c r="R28" s="44" t="s">
        <v>86</v>
      </c>
      <c r="S28" s="187" t="s">
        <v>86</v>
      </c>
      <c r="T28" s="188" t="s">
        <v>86</v>
      </c>
      <c r="U28" s="66">
        <f t="shared" si="1"/>
        <v>0</v>
      </c>
      <c r="V28" s="45" t="s">
        <v>86</v>
      </c>
      <c r="W28" s="45" t="s">
        <v>86</v>
      </c>
      <c r="X28" s="45" t="s">
        <v>86</v>
      </c>
      <c r="Y28" s="45" t="s">
        <v>86</v>
      </c>
      <c r="Z28" s="45" t="s">
        <v>86</v>
      </c>
      <c r="AA28" s="189" t="s">
        <v>86</v>
      </c>
      <c r="AB28" s="190" t="s">
        <v>86</v>
      </c>
      <c r="AC28" s="191">
        <f t="shared" si="2"/>
        <v>0</v>
      </c>
      <c r="AD28" s="46" t="s">
        <v>86</v>
      </c>
      <c r="AE28" s="46" t="s">
        <v>86</v>
      </c>
      <c r="AF28" s="46" t="s">
        <v>86</v>
      </c>
      <c r="AG28" s="46" t="s">
        <v>86</v>
      </c>
      <c r="AH28" s="46" t="s">
        <v>86</v>
      </c>
      <c r="AI28" s="192" t="s">
        <v>86</v>
      </c>
      <c r="AJ28" s="193" t="s">
        <v>86</v>
      </c>
      <c r="AK28" s="194">
        <f t="shared" si="3"/>
        <v>0</v>
      </c>
      <c r="AL28" s="47" t="s">
        <v>86</v>
      </c>
      <c r="AM28" s="47" t="s">
        <v>86</v>
      </c>
      <c r="AN28" s="47" t="s">
        <v>86</v>
      </c>
      <c r="AO28" s="47" t="s">
        <v>86</v>
      </c>
      <c r="AP28" s="47" t="s">
        <v>86</v>
      </c>
      <c r="AQ28" s="195" t="s">
        <v>86</v>
      </c>
      <c r="AR28" s="196" t="s">
        <v>86</v>
      </c>
      <c r="AS28" s="197">
        <f t="shared" si="4"/>
        <v>0</v>
      </c>
      <c r="AT28" s="198">
        <f t="shared" si="5"/>
        <v>0</v>
      </c>
      <c r="AU28" s="366"/>
      <c r="AV28" s="199">
        <f>VLOOKUP(D27,'Faaliyet Cetveli'!$C$10:$G$36,5,FALSE)</f>
        <v>100</v>
      </c>
      <c r="AW28" s="368"/>
      <c r="AX28" s="356"/>
    </row>
    <row r="29" spans="1:50" ht="21" customHeight="1" thickTop="1" x14ac:dyDescent="0.2">
      <c r="A29" s="412">
        <v>8</v>
      </c>
      <c r="B29" s="413"/>
      <c r="C29" s="414"/>
      <c r="D29" s="409" t="s">
        <v>236</v>
      </c>
      <c r="E29" s="182" t="s">
        <v>67</v>
      </c>
      <c r="F29" s="48" t="s">
        <v>86</v>
      </c>
      <c r="G29" s="48" t="s">
        <v>86</v>
      </c>
      <c r="H29" s="48" t="s">
        <v>86</v>
      </c>
      <c r="I29" s="48" t="s">
        <v>86</v>
      </c>
      <c r="J29" s="48" t="s">
        <v>86</v>
      </c>
      <c r="K29" s="49" t="s">
        <v>86</v>
      </c>
      <c r="L29" s="50" t="s">
        <v>86</v>
      </c>
      <c r="M29" s="21">
        <f t="shared" si="0"/>
        <v>0</v>
      </c>
      <c r="N29" s="51" t="s">
        <v>86</v>
      </c>
      <c r="O29" s="52" t="s">
        <v>86</v>
      </c>
      <c r="P29" s="52" t="s">
        <v>86</v>
      </c>
      <c r="Q29" s="52" t="s">
        <v>86</v>
      </c>
      <c r="R29" s="52" t="s">
        <v>86</v>
      </c>
      <c r="S29" s="53" t="s">
        <v>86</v>
      </c>
      <c r="T29" s="54" t="s">
        <v>86</v>
      </c>
      <c r="U29" s="26">
        <f t="shared" si="1"/>
        <v>0</v>
      </c>
      <c r="V29" s="55" t="s">
        <v>86</v>
      </c>
      <c r="W29" s="55" t="s">
        <v>86</v>
      </c>
      <c r="X29" s="55" t="s">
        <v>86</v>
      </c>
      <c r="Y29" s="55" t="s">
        <v>86</v>
      </c>
      <c r="Z29" s="55" t="s">
        <v>86</v>
      </c>
      <c r="AA29" s="56" t="s">
        <v>86</v>
      </c>
      <c r="AB29" s="57" t="s">
        <v>86</v>
      </c>
      <c r="AC29" s="183">
        <f t="shared" si="2"/>
        <v>0</v>
      </c>
      <c r="AD29" s="58" t="s">
        <v>86</v>
      </c>
      <c r="AE29" s="58" t="s">
        <v>86</v>
      </c>
      <c r="AF29" s="58" t="s">
        <v>86</v>
      </c>
      <c r="AG29" s="58" t="s">
        <v>86</v>
      </c>
      <c r="AH29" s="58" t="s">
        <v>86</v>
      </c>
      <c r="AI29" s="59" t="s">
        <v>86</v>
      </c>
      <c r="AJ29" s="60" t="s">
        <v>86</v>
      </c>
      <c r="AK29" s="162">
        <f t="shared" si="3"/>
        <v>0</v>
      </c>
      <c r="AL29" s="61" t="s">
        <v>86</v>
      </c>
      <c r="AM29" s="61" t="s">
        <v>86</v>
      </c>
      <c r="AN29" s="61" t="s">
        <v>86</v>
      </c>
      <c r="AO29" s="61" t="s">
        <v>86</v>
      </c>
      <c r="AP29" s="61" t="s">
        <v>86</v>
      </c>
      <c r="AQ29" s="62" t="s">
        <v>86</v>
      </c>
      <c r="AR29" s="63" t="s">
        <v>86</v>
      </c>
      <c r="AS29" s="163">
        <f t="shared" si="4"/>
        <v>0</v>
      </c>
      <c r="AT29" s="184">
        <f t="shared" si="5"/>
        <v>0</v>
      </c>
      <c r="AU29" s="384">
        <f>AT29+AT30</f>
        <v>0</v>
      </c>
      <c r="AV29" s="141">
        <f>VLOOKUP(D29,'Faaliyet Cetveli'!$C$10:$F$36,4,FALSE)</f>
        <v>100</v>
      </c>
      <c r="AW29" s="410">
        <f>(AT29*AV29)</f>
        <v>0</v>
      </c>
      <c r="AX29" s="421">
        <f>(AT30*AV30)</f>
        <v>0</v>
      </c>
    </row>
    <row r="30" spans="1:50" ht="21" customHeight="1" thickBot="1" x14ac:dyDescent="0.25">
      <c r="A30" s="358"/>
      <c r="B30" s="360"/>
      <c r="C30" s="362"/>
      <c r="D30" s="364"/>
      <c r="E30" s="64" t="s">
        <v>68</v>
      </c>
      <c r="F30" s="42" t="s">
        <v>86</v>
      </c>
      <c r="G30" s="42" t="s">
        <v>86</v>
      </c>
      <c r="H30" s="42" t="s">
        <v>86</v>
      </c>
      <c r="I30" s="42" t="s">
        <v>86</v>
      </c>
      <c r="J30" s="42" t="s">
        <v>86</v>
      </c>
      <c r="K30" s="185" t="s">
        <v>86</v>
      </c>
      <c r="L30" s="186" t="s">
        <v>86</v>
      </c>
      <c r="M30" s="65">
        <f t="shared" si="0"/>
        <v>0</v>
      </c>
      <c r="N30" s="43" t="s">
        <v>86</v>
      </c>
      <c r="O30" s="44" t="s">
        <v>86</v>
      </c>
      <c r="P30" s="44" t="s">
        <v>86</v>
      </c>
      <c r="Q30" s="44" t="s">
        <v>86</v>
      </c>
      <c r="R30" s="44" t="s">
        <v>86</v>
      </c>
      <c r="S30" s="187" t="s">
        <v>86</v>
      </c>
      <c r="T30" s="188" t="s">
        <v>86</v>
      </c>
      <c r="U30" s="66">
        <f t="shared" si="1"/>
        <v>0</v>
      </c>
      <c r="V30" s="45" t="s">
        <v>86</v>
      </c>
      <c r="W30" s="45" t="s">
        <v>86</v>
      </c>
      <c r="X30" s="45" t="s">
        <v>86</v>
      </c>
      <c r="Y30" s="45" t="s">
        <v>86</v>
      </c>
      <c r="Z30" s="45" t="s">
        <v>86</v>
      </c>
      <c r="AA30" s="189" t="s">
        <v>86</v>
      </c>
      <c r="AB30" s="190" t="s">
        <v>86</v>
      </c>
      <c r="AC30" s="191">
        <f t="shared" si="2"/>
        <v>0</v>
      </c>
      <c r="AD30" s="46" t="s">
        <v>86</v>
      </c>
      <c r="AE30" s="46" t="s">
        <v>86</v>
      </c>
      <c r="AF30" s="46" t="s">
        <v>86</v>
      </c>
      <c r="AG30" s="46" t="s">
        <v>86</v>
      </c>
      <c r="AH30" s="46" t="s">
        <v>86</v>
      </c>
      <c r="AI30" s="192" t="s">
        <v>86</v>
      </c>
      <c r="AJ30" s="193" t="s">
        <v>86</v>
      </c>
      <c r="AK30" s="194">
        <f t="shared" si="3"/>
        <v>0</v>
      </c>
      <c r="AL30" s="47" t="s">
        <v>86</v>
      </c>
      <c r="AM30" s="47" t="s">
        <v>86</v>
      </c>
      <c r="AN30" s="47" t="s">
        <v>86</v>
      </c>
      <c r="AO30" s="47" t="s">
        <v>86</v>
      </c>
      <c r="AP30" s="47" t="s">
        <v>86</v>
      </c>
      <c r="AQ30" s="195" t="s">
        <v>86</v>
      </c>
      <c r="AR30" s="196" t="s">
        <v>86</v>
      </c>
      <c r="AS30" s="197">
        <f t="shared" si="4"/>
        <v>0</v>
      </c>
      <c r="AT30" s="198">
        <f t="shared" si="5"/>
        <v>0</v>
      </c>
      <c r="AU30" s="366"/>
      <c r="AV30" s="199">
        <f>VLOOKUP(D29,'Faaliyet Cetveli'!$C$10:$G$36,5,FALSE)</f>
        <v>100</v>
      </c>
      <c r="AW30" s="368"/>
      <c r="AX30" s="356"/>
    </row>
    <row r="31" spans="1:50" ht="21" customHeight="1" thickTop="1" x14ac:dyDescent="0.2">
      <c r="A31" s="412">
        <v>9</v>
      </c>
      <c r="B31" s="413"/>
      <c r="C31" s="414"/>
      <c r="D31" s="409" t="s">
        <v>236</v>
      </c>
      <c r="E31" s="182" t="s">
        <v>67</v>
      </c>
      <c r="F31" s="48" t="s">
        <v>86</v>
      </c>
      <c r="G31" s="48" t="s">
        <v>86</v>
      </c>
      <c r="H31" s="48" t="s">
        <v>86</v>
      </c>
      <c r="I31" s="48" t="s">
        <v>86</v>
      </c>
      <c r="J31" s="48" t="s">
        <v>86</v>
      </c>
      <c r="K31" s="49" t="s">
        <v>86</v>
      </c>
      <c r="L31" s="50" t="s">
        <v>86</v>
      </c>
      <c r="M31" s="21">
        <f t="shared" si="0"/>
        <v>0</v>
      </c>
      <c r="N31" s="51" t="s">
        <v>86</v>
      </c>
      <c r="O31" s="52" t="s">
        <v>86</v>
      </c>
      <c r="P31" s="52" t="s">
        <v>86</v>
      </c>
      <c r="Q31" s="52" t="s">
        <v>86</v>
      </c>
      <c r="R31" s="52" t="s">
        <v>86</v>
      </c>
      <c r="S31" s="53" t="s">
        <v>86</v>
      </c>
      <c r="T31" s="54" t="s">
        <v>86</v>
      </c>
      <c r="U31" s="26">
        <f t="shared" si="1"/>
        <v>0</v>
      </c>
      <c r="V31" s="55" t="s">
        <v>86</v>
      </c>
      <c r="W31" s="55" t="s">
        <v>86</v>
      </c>
      <c r="X31" s="55" t="s">
        <v>86</v>
      </c>
      <c r="Y31" s="55" t="s">
        <v>86</v>
      </c>
      <c r="Z31" s="55" t="s">
        <v>86</v>
      </c>
      <c r="AA31" s="56" t="s">
        <v>86</v>
      </c>
      <c r="AB31" s="57" t="s">
        <v>86</v>
      </c>
      <c r="AC31" s="183">
        <f t="shared" si="2"/>
        <v>0</v>
      </c>
      <c r="AD31" s="58" t="s">
        <v>86</v>
      </c>
      <c r="AE31" s="58" t="s">
        <v>86</v>
      </c>
      <c r="AF31" s="58" t="s">
        <v>86</v>
      </c>
      <c r="AG31" s="58" t="s">
        <v>86</v>
      </c>
      <c r="AH31" s="58" t="s">
        <v>86</v>
      </c>
      <c r="AI31" s="59" t="s">
        <v>86</v>
      </c>
      <c r="AJ31" s="60" t="s">
        <v>86</v>
      </c>
      <c r="AK31" s="162">
        <f t="shared" si="3"/>
        <v>0</v>
      </c>
      <c r="AL31" s="61" t="s">
        <v>86</v>
      </c>
      <c r="AM31" s="61" t="s">
        <v>86</v>
      </c>
      <c r="AN31" s="61" t="s">
        <v>86</v>
      </c>
      <c r="AO31" s="61" t="s">
        <v>86</v>
      </c>
      <c r="AP31" s="61" t="s">
        <v>86</v>
      </c>
      <c r="AQ31" s="62" t="s">
        <v>86</v>
      </c>
      <c r="AR31" s="63" t="s">
        <v>86</v>
      </c>
      <c r="AS31" s="163">
        <f t="shared" si="4"/>
        <v>0</v>
      </c>
      <c r="AT31" s="184">
        <f t="shared" si="5"/>
        <v>0</v>
      </c>
      <c r="AU31" s="384">
        <f>AT31+AT32</f>
        <v>0</v>
      </c>
      <c r="AV31" s="141">
        <f>VLOOKUP(D31,'Faaliyet Cetveli'!$C$10:$F$36,4,FALSE)</f>
        <v>100</v>
      </c>
      <c r="AW31" s="410">
        <f>(AT31*AV31)</f>
        <v>0</v>
      </c>
      <c r="AX31" s="421">
        <f>(AT32*AV32)</f>
        <v>0</v>
      </c>
    </row>
    <row r="32" spans="1:50" ht="21" customHeight="1" thickBot="1" x14ac:dyDescent="0.25">
      <c r="A32" s="358"/>
      <c r="B32" s="360"/>
      <c r="C32" s="362"/>
      <c r="D32" s="364"/>
      <c r="E32" s="64" t="s">
        <v>68</v>
      </c>
      <c r="F32" s="42" t="s">
        <v>86</v>
      </c>
      <c r="G32" s="42" t="s">
        <v>86</v>
      </c>
      <c r="H32" s="42" t="s">
        <v>86</v>
      </c>
      <c r="I32" s="42" t="s">
        <v>86</v>
      </c>
      <c r="J32" s="42" t="s">
        <v>86</v>
      </c>
      <c r="K32" s="185" t="s">
        <v>86</v>
      </c>
      <c r="L32" s="186" t="s">
        <v>86</v>
      </c>
      <c r="M32" s="65">
        <f t="shared" si="0"/>
        <v>0</v>
      </c>
      <c r="N32" s="43" t="s">
        <v>86</v>
      </c>
      <c r="O32" s="44" t="s">
        <v>86</v>
      </c>
      <c r="P32" s="44" t="s">
        <v>86</v>
      </c>
      <c r="Q32" s="44" t="s">
        <v>86</v>
      </c>
      <c r="R32" s="44" t="s">
        <v>86</v>
      </c>
      <c r="S32" s="187" t="s">
        <v>86</v>
      </c>
      <c r="T32" s="188" t="s">
        <v>86</v>
      </c>
      <c r="U32" s="66">
        <f t="shared" si="1"/>
        <v>0</v>
      </c>
      <c r="V32" s="45" t="s">
        <v>86</v>
      </c>
      <c r="W32" s="45" t="s">
        <v>86</v>
      </c>
      <c r="X32" s="45" t="s">
        <v>86</v>
      </c>
      <c r="Y32" s="45" t="s">
        <v>86</v>
      </c>
      <c r="Z32" s="45" t="s">
        <v>86</v>
      </c>
      <c r="AA32" s="189" t="s">
        <v>86</v>
      </c>
      <c r="AB32" s="190" t="s">
        <v>86</v>
      </c>
      <c r="AC32" s="191">
        <f t="shared" si="2"/>
        <v>0</v>
      </c>
      <c r="AD32" s="46" t="s">
        <v>86</v>
      </c>
      <c r="AE32" s="46" t="s">
        <v>86</v>
      </c>
      <c r="AF32" s="46" t="s">
        <v>86</v>
      </c>
      <c r="AG32" s="46" t="s">
        <v>86</v>
      </c>
      <c r="AH32" s="46" t="s">
        <v>86</v>
      </c>
      <c r="AI32" s="192" t="s">
        <v>86</v>
      </c>
      <c r="AJ32" s="193" t="s">
        <v>86</v>
      </c>
      <c r="AK32" s="194">
        <f t="shared" si="3"/>
        <v>0</v>
      </c>
      <c r="AL32" s="47" t="s">
        <v>86</v>
      </c>
      <c r="AM32" s="47" t="s">
        <v>86</v>
      </c>
      <c r="AN32" s="47" t="s">
        <v>86</v>
      </c>
      <c r="AO32" s="47" t="s">
        <v>86</v>
      </c>
      <c r="AP32" s="47" t="s">
        <v>86</v>
      </c>
      <c r="AQ32" s="195" t="s">
        <v>86</v>
      </c>
      <c r="AR32" s="196" t="s">
        <v>86</v>
      </c>
      <c r="AS32" s="197">
        <f t="shared" si="4"/>
        <v>0</v>
      </c>
      <c r="AT32" s="198">
        <f t="shared" si="5"/>
        <v>0</v>
      </c>
      <c r="AU32" s="366"/>
      <c r="AV32" s="199">
        <f>VLOOKUP(D31,'Faaliyet Cetveli'!$C$10:$G$36,5,FALSE)</f>
        <v>100</v>
      </c>
      <c r="AW32" s="368"/>
      <c r="AX32" s="356"/>
    </row>
    <row r="33" spans="1:50" ht="21" customHeight="1" thickTop="1" x14ac:dyDescent="0.2">
      <c r="A33" s="412">
        <v>10</v>
      </c>
      <c r="B33" s="413"/>
      <c r="C33" s="414"/>
      <c r="D33" s="409" t="s">
        <v>236</v>
      </c>
      <c r="E33" s="182" t="s">
        <v>67</v>
      </c>
      <c r="F33" s="48" t="s">
        <v>86</v>
      </c>
      <c r="G33" s="48" t="s">
        <v>86</v>
      </c>
      <c r="H33" s="48" t="s">
        <v>86</v>
      </c>
      <c r="I33" s="48" t="s">
        <v>86</v>
      </c>
      <c r="J33" s="48" t="s">
        <v>86</v>
      </c>
      <c r="K33" s="49" t="s">
        <v>86</v>
      </c>
      <c r="L33" s="50" t="s">
        <v>86</v>
      </c>
      <c r="M33" s="21">
        <f t="shared" si="0"/>
        <v>0</v>
      </c>
      <c r="N33" s="51" t="s">
        <v>86</v>
      </c>
      <c r="O33" s="52" t="s">
        <v>86</v>
      </c>
      <c r="P33" s="52" t="s">
        <v>86</v>
      </c>
      <c r="Q33" s="52" t="s">
        <v>86</v>
      </c>
      <c r="R33" s="52" t="s">
        <v>86</v>
      </c>
      <c r="S33" s="53" t="s">
        <v>86</v>
      </c>
      <c r="T33" s="54" t="s">
        <v>86</v>
      </c>
      <c r="U33" s="26">
        <f t="shared" si="1"/>
        <v>0</v>
      </c>
      <c r="V33" s="55" t="s">
        <v>86</v>
      </c>
      <c r="W33" s="55" t="s">
        <v>86</v>
      </c>
      <c r="X33" s="55" t="s">
        <v>86</v>
      </c>
      <c r="Y33" s="55" t="s">
        <v>86</v>
      </c>
      <c r="Z33" s="55" t="s">
        <v>86</v>
      </c>
      <c r="AA33" s="56" t="s">
        <v>86</v>
      </c>
      <c r="AB33" s="57" t="s">
        <v>86</v>
      </c>
      <c r="AC33" s="183">
        <f t="shared" si="2"/>
        <v>0</v>
      </c>
      <c r="AD33" s="58" t="s">
        <v>86</v>
      </c>
      <c r="AE33" s="58" t="s">
        <v>86</v>
      </c>
      <c r="AF33" s="58" t="s">
        <v>86</v>
      </c>
      <c r="AG33" s="58" t="s">
        <v>86</v>
      </c>
      <c r="AH33" s="58" t="s">
        <v>86</v>
      </c>
      <c r="AI33" s="59" t="s">
        <v>86</v>
      </c>
      <c r="AJ33" s="60" t="s">
        <v>86</v>
      </c>
      <c r="AK33" s="162">
        <f t="shared" si="3"/>
        <v>0</v>
      </c>
      <c r="AL33" s="61" t="s">
        <v>86</v>
      </c>
      <c r="AM33" s="61" t="s">
        <v>86</v>
      </c>
      <c r="AN33" s="61" t="s">
        <v>86</v>
      </c>
      <c r="AO33" s="61" t="s">
        <v>86</v>
      </c>
      <c r="AP33" s="61" t="s">
        <v>86</v>
      </c>
      <c r="AQ33" s="62" t="s">
        <v>86</v>
      </c>
      <c r="AR33" s="63" t="s">
        <v>86</v>
      </c>
      <c r="AS33" s="163">
        <f t="shared" si="4"/>
        <v>0</v>
      </c>
      <c r="AT33" s="184">
        <f t="shared" si="5"/>
        <v>0</v>
      </c>
      <c r="AU33" s="384">
        <f>AT33+AT34</f>
        <v>0</v>
      </c>
      <c r="AV33" s="141">
        <f>VLOOKUP(D33,'Faaliyet Cetveli'!$C$10:$F$36,4,FALSE)</f>
        <v>100</v>
      </c>
      <c r="AW33" s="410">
        <f>(AT33*AV33)</f>
        <v>0</v>
      </c>
      <c r="AX33" s="421">
        <f>(AT34*AV34)</f>
        <v>0</v>
      </c>
    </row>
    <row r="34" spans="1:50" ht="21" customHeight="1" thickBot="1" x14ac:dyDescent="0.25">
      <c r="A34" s="358"/>
      <c r="B34" s="360"/>
      <c r="C34" s="362"/>
      <c r="D34" s="364"/>
      <c r="E34" s="64" t="s">
        <v>68</v>
      </c>
      <c r="F34" s="42" t="s">
        <v>86</v>
      </c>
      <c r="G34" s="42" t="s">
        <v>86</v>
      </c>
      <c r="H34" s="42" t="s">
        <v>86</v>
      </c>
      <c r="I34" s="42" t="s">
        <v>86</v>
      </c>
      <c r="J34" s="42" t="s">
        <v>86</v>
      </c>
      <c r="K34" s="185" t="s">
        <v>86</v>
      </c>
      <c r="L34" s="186" t="s">
        <v>86</v>
      </c>
      <c r="M34" s="65">
        <f t="shared" si="0"/>
        <v>0</v>
      </c>
      <c r="N34" s="43" t="s">
        <v>86</v>
      </c>
      <c r="O34" s="44" t="s">
        <v>86</v>
      </c>
      <c r="P34" s="44" t="s">
        <v>86</v>
      </c>
      <c r="Q34" s="44" t="s">
        <v>86</v>
      </c>
      <c r="R34" s="44" t="s">
        <v>86</v>
      </c>
      <c r="S34" s="187" t="s">
        <v>86</v>
      </c>
      <c r="T34" s="188" t="s">
        <v>86</v>
      </c>
      <c r="U34" s="66">
        <f t="shared" si="1"/>
        <v>0</v>
      </c>
      <c r="V34" s="45" t="s">
        <v>86</v>
      </c>
      <c r="W34" s="45" t="s">
        <v>86</v>
      </c>
      <c r="X34" s="45" t="s">
        <v>86</v>
      </c>
      <c r="Y34" s="45" t="s">
        <v>86</v>
      </c>
      <c r="Z34" s="45" t="s">
        <v>86</v>
      </c>
      <c r="AA34" s="189" t="s">
        <v>86</v>
      </c>
      <c r="AB34" s="190" t="s">
        <v>86</v>
      </c>
      <c r="AC34" s="191">
        <f t="shared" si="2"/>
        <v>0</v>
      </c>
      <c r="AD34" s="46" t="s">
        <v>86</v>
      </c>
      <c r="AE34" s="46" t="s">
        <v>86</v>
      </c>
      <c r="AF34" s="46" t="s">
        <v>86</v>
      </c>
      <c r="AG34" s="46" t="s">
        <v>86</v>
      </c>
      <c r="AH34" s="46" t="s">
        <v>86</v>
      </c>
      <c r="AI34" s="192" t="s">
        <v>86</v>
      </c>
      <c r="AJ34" s="193" t="s">
        <v>241</v>
      </c>
      <c r="AK34" s="194">
        <f t="shared" si="3"/>
        <v>0</v>
      </c>
      <c r="AL34" s="47" t="s">
        <v>86</v>
      </c>
      <c r="AM34" s="47" t="s">
        <v>86</v>
      </c>
      <c r="AN34" s="47" t="s">
        <v>86</v>
      </c>
      <c r="AO34" s="47" t="s">
        <v>86</v>
      </c>
      <c r="AP34" s="47" t="s">
        <v>86</v>
      </c>
      <c r="AQ34" s="195" t="s">
        <v>86</v>
      </c>
      <c r="AR34" s="196" t="s">
        <v>86</v>
      </c>
      <c r="AS34" s="197">
        <f t="shared" si="4"/>
        <v>0</v>
      </c>
      <c r="AT34" s="198">
        <f t="shared" si="5"/>
        <v>0</v>
      </c>
      <c r="AU34" s="366"/>
      <c r="AV34" s="199">
        <f>VLOOKUP(D33,'Faaliyet Cetveli'!$C$10:$G$36,5,FALSE)</f>
        <v>100</v>
      </c>
      <c r="AW34" s="368"/>
      <c r="AX34" s="356"/>
    </row>
    <row r="35" spans="1:50" ht="15" customHeight="1" thickTop="1" thickBot="1" x14ac:dyDescent="0.25">
      <c r="A35" s="295" t="s">
        <v>2</v>
      </c>
      <c r="B35" s="296"/>
      <c r="C35" s="296"/>
      <c r="D35" s="296"/>
      <c r="E35" s="296"/>
      <c r="F35" s="296"/>
      <c r="G35" s="296"/>
      <c r="H35" s="296"/>
      <c r="I35" s="296"/>
      <c r="J35" s="296"/>
      <c r="K35" s="296"/>
      <c r="L35" s="415"/>
      <c r="M35" s="419">
        <f>SUM(M15:M33)</f>
        <v>24</v>
      </c>
      <c r="N35" s="399"/>
      <c r="O35" s="400"/>
      <c r="P35" s="400"/>
      <c r="Q35" s="400"/>
      <c r="R35" s="400"/>
      <c r="S35" s="400"/>
      <c r="T35" s="401"/>
      <c r="U35" s="405">
        <f>SUM(U15:U33)</f>
        <v>20</v>
      </c>
      <c r="V35" s="391"/>
      <c r="W35" s="392"/>
      <c r="X35" s="392"/>
      <c r="Y35" s="392"/>
      <c r="Z35" s="392"/>
      <c r="AA35" s="392"/>
      <c r="AB35" s="393"/>
      <c r="AC35" s="407">
        <f>SUM(AC15:AC33)</f>
        <v>20</v>
      </c>
      <c r="AD35" s="391"/>
      <c r="AE35" s="392"/>
      <c r="AF35" s="392"/>
      <c r="AG35" s="392"/>
      <c r="AH35" s="392"/>
      <c r="AI35" s="392"/>
      <c r="AJ35" s="393"/>
      <c r="AK35" s="397">
        <f>SUM(AK15:AK33)</f>
        <v>20</v>
      </c>
      <c r="AL35" s="391"/>
      <c r="AM35" s="392"/>
      <c r="AN35" s="392"/>
      <c r="AO35" s="392"/>
      <c r="AP35" s="392"/>
      <c r="AQ35" s="392"/>
      <c r="AR35" s="393"/>
      <c r="AS35" s="387">
        <f>SUM(AS15:AS33)</f>
        <v>10</v>
      </c>
      <c r="AT35" s="389">
        <f>SUM(AT15:AT33)</f>
        <v>94</v>
      </c>
      <c r="AU35" s="384">
        <f>SUM(AU15:AU33)</f>
        <v>94</v>
      </c>
      <c r="AV35" s="384"/>
      <c r="AW35" s="131">
        <f>SUM(AW14:AW33)</f>
        <v>0</v>
      </c>
      <c r="AX35" s="132">
        <f>SUM(AX14:AX33)</f>
        <v>9400</v>
      </c>
    </row>
    <row r="36" spans="1:50" ht="15" customHeight="1" thickTop="1" thickBot="1" x14ac:dyDescent="0.25">
      <c r="A36" s="416"/>
      <c r="B36" s="417"/>
      <c r="C36" s="417"/>
      <c r="D36" s="417"/>
      <c r="E36" s="417"/>
      <c r="F36" s="417"/>
      <c r="G36" s="417"/>
      <c r="H36" s="417"/>
      <c r="I36" s="417"/>
      <c r="J36" s="417"/>
      <c r="K36" s="417"/>
      <c r="L36" s="418"/>
      <c r="M36" s="420"/>
      <c r="N36" s="402"/>
      <c r="O36" s="403"/>
      <c r="P36" s="403"/>
      <c r="Q36" s="403"/>
      <c r="R36" s="403"/>
      <c r="S36" s="403"/>
      <c r="T36" s="404"/>
      <c r="U36" s="406"/>
      <c r="V36" s="394"/>
      <c r="W36" s="395"/>
      <c r="X36" s="395"/>
      <c r="Y36" s="395"/>
      <c r="Z36" s="395"/>
      <c r="AA36" s="395"/>
      <c r="AB36" s="396"/>
      <c r="AC36" s="408"/>
      <c r="AD36" s="394"/>
      <c r="AE36" s="395"/>
      <c r="AF36" s="395"/>
      <c r="AG36" s="395"/>
      <c r="AH36" s="395"/>
      <c r="AI36" s="395"/>
      <c r="AJ36" s="396"/>
      <c r="AK36" s="398"/>
      <c r="AL36" s="394"/>
      <c r="AM36" s="395"/>
      <c r="AN36" s="395"/>
      <c r="AO36" s="395"/>
      <c r="AP36" s="395"/>
      <c r="AQ36" s="395"/>
      <c r="AR36" s="396"/>
      <c r="AS36" s="388"/>
      <c r="AT36" s="390"/>
      <c r="AU36" s="366"/>
      <c r="AV36" s="366"/>
      <c r="AW36" s="385">
        <f>AW35+AX35</f>
        <v>9400</v>
      </c>
      <c r="AX36" s="386"/>
    </row>
    <row r="37" spans="1:50" ht="14.25" customHeight="1" thickTop="1" x14ac:dyDescent="0.2">
      <c r="A37" s="67"/>
      <c r="B37" s="68"/>
      <c r="C37" s="68"/>
      <c r="D37" s="69"/>
      <c r="E37" s="70"/>
      <c r="F37" s="71"/>
      <c r="G37" s="71"/>
      <c r="H37" s="71"/>
      <c r="I37" s="71"/>
      <c r="J37" s="71"/>
      <c r="K37" s="71"/>
      <c r="L37" s="71"/>
      <c r="M37" s="71"/>
      <c r="N37" s="71"/>
      <c r="O37" s="72"/>
      <c r="P37" s="72"/>
      <c r="Q37" s="72"/>
      <c r="R37" s="72"/>
      <c r="S37" s="72"/>
      <c r="T37" s="72"/>
      <c r="U37" s="71"/>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3"/>
      <c r="AU37" s="74"/>
      <c r="AV37" s="74"/>
      <c r="AW37" s="75"/>
      <c r="AX37" s="76"/>
    </row>
    <row r="38" spans="1:50" x14ac:dyDescent="0.2">
      <c r="A38" s="12"/>
      <c r="B38" s="77" t="s">
        <v>70</v>
      </c>
      <c r="C38" s="77"/>
      <c r="D38" s="77" t="s">
        <v>71</v>
      </c>
      <c r="E38" s="77"/>
      <c r="F38" s="78"/>
      <c r="G38" s="78"/>
      <c r="H38" s="79"/>
      <c r="I38" s="79"/>
      <c r="J38" s="79"/>
      <c r="N38" s="381" t="s">
        <v>72</v>
      </c>
      <c r="O38" s="381"/>
      <c r="P38" s="381"/>
      <c r="Q38" s="381"/>
      <c r="R38" s="381"/>
      <c r="S38" s="381"/>
      <c r="T38" s="381"/>
      <c r="U38" s="381"/>
      <c r="V38" s="77"/>
      <c r="W38" s="77"/>
      <c r="X38" s="77"/>
      <c r="Y38" s="77"/>
      <c r="Z38" s="77"/>
      <c r="AA38" s="77"/>
      <c r="AB38" s="77"/>
      <c r="AC38" s="77"/>
      <c r="AD38" s="77"/>
      <c r="AE38" s="77"/>
      <c r="AF38" s="77"/>
      <c r="AG38" s="77"/>
      <c r="AH38" s="77"/>
      <c r="AI38" s="77" t="s">
        <v>73</v>
      </c>
      <c r="AJ38" s="77"/>
      <c r="AK38" s="77"/>
      <c r="AL38" s="77"/>
      <c r="AM38" s="77"/>
      <c r="AN38" s="77"/>
      <c r="AO38" s="77"/>
      <c r="AP38" s="77"/>
      <c r="AQ38" s="77"/>
      <c r="AR38" s="77"/>
      <c r="AS38" s="77"/>
      <c r="AT38" s="77"/>
      <c r="AU38" s="381" t="s">
        <v>74</v>
      </c>
      <c r="AV38" s="381"/>
      <c r="AW38" s="381"/>
      <c r="AX38" s="382"/>
    </row>
    <row r="39" spans="1:50" x14ac:dyDescent="0.2">
      <c r="A39" s="12"/>
      <c r="B39" s="77" t="s">
        <v>75</v>
      </c>
      <c r="C39" s="77"/>
      <c r="D39" s="77" t="s">
        <v>76</v>
      </c>
      <c r="E39" s="77"/>
      <c r="F39" s="78"/>
      <c r="G39" s="78"/>
      <c r="H39" s="79"/>
      <c r="I39" s="79"/>
      <c r="J39" s="79"/>
      <c r="N39" s="11" t="s">
        <v>136</v>
      </c>
      <c r="O39" s="383" t="s">
        <v>137</v>
      </c>
      <c r="P39" s="383"/>
      <c r="Q39" s="383"/>
      <c r="R39" s="383"/>
      <c r="S39" s="383"/>
      <c r="T39" s="383"/>
      <c r="U39" s="383"/>
      <c r="V39" s="77"/>
      <c r="W39" s="77"/>
      <c r="X39" s="77"/>
      <c r="Y39" s="77"/>
      <c r="Z39" s="77"/>
      <c r="AA39" s="77"/>
      <c r="AB39" s="77"/>
      <c r="AC39" s="383" t="s">
        <v>142</v>
      </c>
      <c r="AD39" s="383"/>
      <c r="AE39" s="383"/>
      <c r="AF39" s="77" t="s">
        <v>26</v>
      </c>
      <c r="AG39" s="383"/>
      <c r="AH39" s="383"/>
      <c r="AI39" s="383"/>
      <c r="AJ39" s="383"/>
      <c r="AK39" s="383"/>
      <c r="AL39" s="383"/>
      <c r="AM39" s="383"/>
      <c r="AN39" s="383"/>
      <c r="AO39" s="383"/>
      <c r="AP39" s="77"/>
      <c r="AQ39" s="77"/>
      <c r="AR39" s="383" t="s">
        <v>142</v>
      </c>
      <c r="AS39" s="383"/>
      <c r="AT39" s="383"/>
      <c r="AU39" s="137" t="s">
        <v>26</v>
      </c>
      <c r="AV39" s="137"/>
      <c r="AW39" s="381"/>
      <c r="AX39" s="382"/>
    </row>
    <row r="40" spans="1:50" x14ac:dyDescent="0.2">
      <c r="A40" s="12"/>
      <c r="B40" s="77" t="s">
        <v>77</v>
      </c>
      <c r="C40" s="77"/>
      <c r="D40" s="77" t="s">
        <v>78</v>
      </c>
      <c r="E40" s="77"/>
      <c r="F40" s="78"/>
      <c r="G40" s="78"/>
      <c r="H40" s="79"/>
      <c r="I40" s="79"/>
      <c r="J40" s="79"/>
      <c r="N40" s="11" t="s">
        <v>138</v>
      </c>
      <c r="O40" s="411" t="s">
        <v>139</v>
      </c>
      <c r="P40" s="411"/>
      <c r="Q40" s="411"/>
      <c r="R40" s="411"/>
      <c r="S40" s="411"/>
      <c r="T40" s="411"/>
      <c r="U40" s="411"/>
      <c r="V40" s="77"/>
      <c r="W40" s="77"/>
      <c r="X40" s="77"/>
      <c r="Y40" s="77"/>
      <c r="Z40" s="77"/>
      <c r="AA40" s="77"/>
      <c r="AB40" s="77"/>
      <c r="AC40" s="383" t="s">
        <v>143</v>
      </c>
      <c r="AD40" s="383"/>
      <c r="AE40" s="383"/>
      <c r="AF40" s="77" t="s">
        <v>26</v>
      </c>
      <c r="AG40" s="383"/>
      <c r="AH40" s="383"/>
      <c r="AI40" s="383"/>
      <c r="AJ40" s="383"/>
      <c r="AK40" s="383"/>
      <c r="AL40" s="383"/>
      <c r="AM40" s="383"/>
      <c r="AN40" s="383"/>
      <c r="AO40" s="383"/>
      <c r="AP40" s="77"/>
      <c r="AQ40" s="77"/>
      <c r="AR40" s="383" t="s">
        <v>143</v>
      </c>
      <c r="AS40" s="383"/>
      <c r="AT40" s="383"/>
      <c r="AU40" s="137" t="s">
        <v>26</v>
      </c>
      <c r="AV40" s="137"/>
      <c r="AW40" s="381"/>
      <c r="AX40" s="382"/>
    </row>
    <row r="41" spans="1:50" x14ac:dyDescent="0.2">
      <c r="A41" s="12"/>
      <c r="B41" s="77" t="s">
        <v>79</v>
      </c>
      <c r="C41" s="77"/>
      <c r="D41" s="77" t="s">
        <v>80</v>
      </c>
      <c r="E41" s="77"/>
      <c r="F41" s="78"/>
      <c r="G41" s="78"/>
      <c r="H41" s="79"/>
      <c r="I41" s="79"/>
      <c r="J41" s="79"/>
      <c r="N41" s="77" t="s">
        <v>81</v>
      </c>
      <c r="Q41" s="77"/>
      <c r="R41" s="77" t="s">
        <v>82</v>
      </c>
      <c r="S41" s="77"/>
      <c r="T41" s="77"/>
      <c r="U41" s="77"/>
      <c r="V41" s="77"/>
      <c r="W41" s="77"/>
      <c r="X41" s="77"/>
      <c r="Y41" s="77"/>
      <c r="Z41" s="77"/>
      <c r="AA41" s="77"/>
      <c r="AB41" s="77"/>
      <c r="AC41" s="383" t="s">
        <v>27</v>
      </c>
      <c r="AD41" s="383"/>
      <c r="AE41" s="383"/>
      <c r="AF41" s="77" t="s">
        <v>26</v>
      </c>
      <c r="AG41" s="77"/>
      <c r="AH41" s="77"/>
      <c r="AI41" s="77"/>
      <c r="AJ41" s="77"/>
      <c r="AK41" s="77"/>
      <c r="AL41" s="77"/>
      <c r="AM41" s="77"/>
      <c r="AN41" s="77"/>
      <c r="AO41" s="77"/>
      <c r="AP41" s="77"/>
      <c r="AQ41" s="77"/>
      <c r="AR41" s="383" t="s">
        <v>27</v>
      </c>
      <c r="AS41" s="383"/>
      <c r="AT41" s="383"/>
      <c r="AU41" s="137" t="s">
        <v>26</v>
      </c>
      <c r="AV41" s="137"/>
      <c r="AW41" s="77"/>
      <c r="AX41" s="81"/>
    </row>
    <row r="42" spans="1:50" x14ac:dyDescent="0.2">
      <c r="A42" s="12"/>
      <c r="B42" s="77" t="s">
        <v>83</v>
      </c>
      <c r="C42" s="77"/>
      <c r="D42" s="77" t="s">
        <v>84</v>
      </c>
      <c r="E42" s="77"/>
      <c r="F42" s="78"/>
      <c r="G42" s="78"/>
      <c r="H42" s="136"/>
      <c r="I42" s="136"/>
      <c r="J42" s="136"/>
      <c r="N42" s="11" t="s">
        <v>140</v>
      </c>
      <c r="O42" s="411" t="s">
        <v>141</v>
      </c>
      <c r="P42" s="411"/>
      <c r="Q42" s="411"/>
      <c r="R42" s="411"/>
      <c r="S42" s="411"/>
      <c r="T42" s="411"/>
      <c r="U42" s="411"/>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80"/>
    </row>
    <row r="43" spans="1:50" x14ac:dyDescent="0.2">
      <c r="A43" s="12"/>
      <c r="F43" s="78"/>
      <c r="G43" s="78"/>
      <c r="H43" s="79"/>
      <c r="I43" s="79"/>
      <c r="J43" s="79"/>
      <c r="AX43" s="80"/>
    </row>
    <row r="44" spans="1:50" ht="13.5" thickBot="1" x14ac:dyDescent="0.25">
      <c r="A44" s="13"/>
      <c r="B44" s="10"/>
      <c r="C44" s="10"/>
      <c r="D44" s="10"/>
      <c r="E44" s="10"/>
      <c r="F44" s="82"/>
      <c r="G44" s="82"/>
      <c r="H44" s="83"/>
      <c r="I44" s="83"/>
      <c r="J44" s="83"/>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84"/>
    </row>
    <row r="45" spans="1:50" ht="13.5" thickTop="1" x14ac:dyDescent="0.2"/>
  </sheetData>
  <protectedRanges>
    <protectedRange password="CC25" sqref="F15:AS34" name="Aralık1"/>
    <protectedRange password="CC25" sqref="F9:AS14" name="Aralık1_1"/>
  </protectedRanges>
  <mergeCells count="132">
    <mergeCell ref="A33:A34"/>
    <mergeCell ref="B33:B34"/>
    <mergeCell ref="C33:C34"/>
    <mergeCell ref="AU33:AU34"/>
    <mergeCell ref="AW33:AW34"/>
    <mergeCell ref="AX33:AX34"/>
    <mergeCell ref="A31:A32"/>
    <mergeCell ref="A29:A30"/>
    <mergeCell ref="B29:B30"/>
    <mergeCell ref="C29:C30"/>
    <mergeCell ref="AU29:AU30"/>
    <mergeCell ref="AW29:AW30"/>
    <mergeCell ref="AX29:AX30"/>
    <mergeCell ref="D33:D34"/>
    <mergeCell ref="B31:B32"/>
    <mergeCell ref="AU27:AU28"/>
    <mergeCell ref="D27:D28"/>
    <mergeCell ref="AU31:AU32"/>
    <mergeCell ref="AW31:AW32"/>
    <mergeCell ref="AX31:AX32"/>
    <mergeCell ref="AU25:AU26"/>
    <mergeCell ref="AW25:AW26"/>
    <mergeCell ref="AX25:AX26"/>
    <mergeCell ref="D25:D26"/>
    <mergeCell ref="AW19:AW20"/>
    <mergeCell ref="AX19:AX20"/>
    <mergeCell ref="D19:D20"/>
    <mergeCell ref="AW27:AW28"/>
    <mergeCell ref="AX27:AX28"/>
    <mergeCell ref="AU17:AU18"/>
    <mergeCell ref="AX21:AX22"/>
    <mergeCell ref="A23:A24"/>
    <mergeCell ref="B23:B24"/>
    <mergeCell ref="C23:C24"/>
    <mergeCell ref="AU23:AU24"/>
    <mergeCell ref="AW23:AW24"/>
    <mergeCell ref="A21:A22"/>
    <mergeCell ref="B21:B22"/>
    <mergeCell ref="C21:C22"/>
    <mergeCell ref="AU21:AU22"/>
    <mergeCell ref="AW17:AW18"/>
    <mergeCell ref="AX17:AX18"/>
    <mergeCell ref="A19:A20"/>
    <mergeCell ref="B19:B20"/>
    <mergeCell ref="C19:C20"/>
    <mergeCell ref="AU19:AU20"/>
    <mergeCell ref="AX23:AX24"/>
    <mergeCell ref="D21:D22"/>
    <mergeCell ref="D23:D24"/>
    <mergeCell ref="AW21:AW22"/>
    <mergeCell ref="AC41:AE41"/>
    <mergeCell ref="AR41:AT41"/>
    <mergeCell ref="O42:U42"/>
    <mergeCell ref="A17:A18"/>
    <mergeCell ref="B17:B18"/>
    <mergeCell ref="C17:C18"/>
    <mergeCell ref="D17:D18"/>
    <mergeCell ref="A25:A26"/>
    <mergeCell ref="B25:B26"/>
    <mergeCell ref="C25:C26"/>
    <mergeCell ref="O40:U40"/>
    <mergeCell ref="AC40:AE40"/>
    <mergeCell ref="AG40:AO40"/>
    <mergeCell ref="AR40:AT40"/>
    <mergeCell ref="C31:C32"/>
    <mergeCell ref="A35:L36"/>
    <mergeCell ref="M35:M36"/>
    <mergeCell ref="A27:A28"/>
    <mergeCell ref="B27:B28"/>
    <mergeCell ref="C27:C28"/>
    <mergeCell ref="D29:D30"/>
    <mergeCell ref="D31:D32"/>
    <mergeCell ref="AW40:AX40"/>
    <mergeCell ref="O39:U39"/>
    <mergeCell ref="AC39:AE39"/>
    <mergeCell ref="AG39:AO39"/>
    <mergeCell ref="AR39:AT39"/>
    <mergeCell ref="AV35:AV36"/>
    <mergeCell ref="AW36:AX36"/>
    <mergeCell ref="N38:U38"/>
    <mergeCell ref="AU38:AX38"/>
    <mergeCell ref="AS35:AS36"/>
    <mergeCell ref="AT35:AT36"/>
    <mergeCell ref="AU35:AU36"/>
    <mergeCell ref="V35:AB36"/>
    <mergeCell ref="AW39:AX39"/>
    <mergeCell ref="AK35:AK36"/>
    <mergeCell ref="AL35:AR36"/>
    <mergeCell ref="N35:T36"/>
    <mergeCell ref="U35:U36"/>
    <mergeCell ref="AD35:AJ36"/>
    <mergeCell ref="AC35:AC36"/>
    <mergeCell ref="AX15:AX16"/>
    <mergeCell ref="A15:A16"/>
    <mergeCell ref="B15:B16"/>
    <mergeCell ref="C15:C16"/>
    <mergeCell ref="D15:D16"/>
    <mergeCell ref="AU15:AU16"/>
    <mergeCell ref="AW15:AW16"/>
    <mergeCell ref="AX12:AX13"/>
    <mergeCell ref="M13:M14"/>
    <mergeCell ref="U13:U14"/>
    <mergeCell ref="AC13:AC14"/>
    <mergeCell ref="AK13:AK14"/>
    <mergeCell ref="AS13:AS14"/>
    <mergeCell ref="A9:C11"/>
    <mergeCell ref="D9:D14"/>
    <mergeCell ref="E9:E14"/>
    <mergeCell ref="F9:Z11"/>
    <mergeCell ref="AA9:AS11"/>
    <mergeCell ref="AT9:AT14"/>
    <mergeCell ref="AU9:AU14"/>
    <mergeCell ref="AV9:AV14"/>
    <mergeCell ref="AW9:AX11"/>
    <mergeCell ref="A12:A14"/>
    <mergeCell ref="B12:B14"/>
    <mergeCell ref="C12:C14"/>
    <mergeCell ref="F12:M12"/>
    <mergeCell ref="N12:U12"/>
    <mergeCell ref="V12:AC12"/>
    <mergeCell ref="AD12:AK12"/>
    <mergeCell ref="AL12:AS12"/>
    <mergeCell ref="AW12:AW13"/>
    <mergeCell ref="A1:AX1"/>
    <mergeCell ref="A2:AX2"/>
    <mergeCell ref="A3:AX3"/>
    <mergeCell ref="A5:AX5"/>
    <mergeCell ref="AU6:AX6"/>
    <mergeCell ref="C7:S7"/>
    <mergeCell ref="AU7:AX7"/>
    <mergeCell ref="AN8:AS8"/>
    <mergeCell ref="AW8:AX8"/>
  </mergeCells>
  <phoneticPr fontId="19" type="noConversion"/>
  <printOptions horizontalCentered="1" verticalCentered="1"/>
  <pageMargins left="0" right="0" top="0.15748031496062992" bottom="0" header="0" footer="0"/>
  <pageSetup paperSize="9" scale="68" orientation="landscape" r:id="rId1"/>
  <headerFooter alignWithMargins="0">
    <oddFooter>&amp;LBelge Numarası :DSM-FRM-003;İlk Yayın Tarihi:13.03.2025;Güncelleme Tarihi :;Güncelleme Numarası:&amp;R&amp;P</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1">
    <tabColor theme="5" tint="-0.499984740745262"/>
    <pageSetUpPr fitToPage="1"/>
  </sheetPr>
  <dimension ref="B1:AG56"/>
  <sheetViews>
    <sheetView topLeftCell="A3" zoomScale="85" zoomScaleNormal="85" workbookViewId="0">
      <selection activeCell="AB14" sqref="AB14"/>
    </sheetView>
  </sheetViews>
  <sheetFormatPr defaultRowHeight="12.75" x14ac:dyDescent="0.2"/>
  <cols>
    <col min="1" max="1" width="9.140625" style="1"/>
    <col min="2" max="2" width="5.7109375" style="1" customWidth="1"/>
    <col min="3" max="3" width="12.7109375" style="1" customWidth="1"/>
    <col min="4" max="4" width="7.7109375" style="1" customWidth="1"/>
    <col min="5" max="5" width="11.7109375" style="1" customWidth="1"/>
    <col min="6" max="6" width="6.85546875" style="1" customWidth="1"/>
    <col min="7" max="7" width="15.7109375" style="1" customWidth="1"/>
    <col min="8" max="8" width="5.42578125" style="1" customWidth="1"/>
    <col min="9" max="9" width="5.85546875" style="1" customWidth="1"/>
    <col min="10" max="10" width="5.28515625" style="1" customWidth="1"/>
    <col min="11" max="11" width="6.7109375" style="1" customWidth="1"/>
    <col min="12" max="12" width="8.7109375" style="1" customWidth="1"/>
    <col min="13" max="13" width="4" style="1" customWidth="1"/>
    <col min="14" max="14" width="4.42578125" style="1" customWidth="1"/>
    <col min="15" max="16" width="6.7109375" style="1" customWidth="1"/>
    <col min="17" max="17" width="8.5703125" style="1" customWidth="1"/>
    <col min="18" max="19" width="6.7109375" style="1" customWidth="1"/>
    <col min="20" max="21" width="7.140625" style="1" customWidth="1"/>
    <col min="22" max="22" width="6.7109375" style="1" customWidth="1"/>
    <col min="23" max="24" width="12.7109375" style="1" customWidth="1"/>
    <col min="25" max="25" width="6.7109375" style="1" customWidth="1"/>
    <col min="26" max="26" width="12.7109375" style="1" customWidth="1"/>
    <col min="27" max="27" width="6.7109375" style="1" customWidth="1"/>
    <col min="28" max="28" width="18.7109375" style="1" customWidth="1"/>
    <col min="29" max="16384" width="9.140625" style="1"/>
  </cols>
  <sheetData>
    <row r="1" spans="2:28" ht="31.5" customHeight="1" thickBot="1" x14ac:dyDescent="0.25">
      <c r="B1" s="142" t="s">
        <v>161</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row>
    <row r="2" spans="2:28" ht="20.25" customHeight="1" thickTop="1" x14ac:dyDescent="0.2">
      <c r="B2" s="105"/>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7"/>
    </row>
    <row r="3" spans="2:28" ht="15.75" x14ac:dyDescent="0.2">
      <c r="B3" s="432" t="s">
        <v>4</v>
      </c>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4"/>
    </row>
    <row r="4" spans="2:28" ht="15.75" x14ac:dyDescent="0.2">
      <c r="B4" s="432" t="s">
        <v>246</v>
      </c>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4"/>
    </row>
    <row r="5" spans="2:28" ht="15.75" x14ac:dyDescent="0.2">
      <c r="B5" s="432" t="s">
        <v>28</v>
      </c>
      <c r="C5" s="433"/>
      <c r="D5" s="433"/>
      <c r="E5" s="433"/>
      <c r="F5" s="433"/>
      <c r="G5" s="433"/>
      <c r="H5" s="433"/>
      <c r="I5" s="433"/>
      <c r="J5" s="433"/>
      <c r="K5" s="433"/>
      <c r="L5" s="433"/>
      <c r="M5" s="433"/>
      <c r="N5" s="433"/>
      <c r="O5" s="433"/>
      <c r="P5" s="433"/>
      <c r="Q5" s="433"/>
      <c r="R5" s="433"/>
      <c r="S5" s="433"/>
      <c r="T5" s="433"/>
      <c r="U5" s="433"/>
      <c r="V5" s="433"/>
      <c r="W5" s="433"/>
      <c r="X5" s="433"/>
      <c r="Y5" s="433"/>
      <c r="Z5" s="433"/>
      <c r="AA5" s="433"/>
      <c r="AB5" s="434"/>
    </row>
    <row r="6" spans="2:28" ht="15.75" x14ac:dyDescent="0.2">
      <c r="B6" s="432" t="s">
        <v>254</v>
      </c>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4"/>
    </row>
    <row r="7" spans="2:28" x14ac:dyDescent="0.2">
      <c r="B7" s="521"/>
      <c r="C7" s="522"/>
      <c r="D7" s="522"/>
      <c r="E7" s="522"/>
      <c r="F7" s="522"/>
      <c r="G7" s="522"/>
      <c r="H7" s="522"/>
      <c r="I7" s="522"/>
      <c r="J7" s="522"/>
      <c r="K7" s="522"/>
      <c r="L7" s="522"/>
      <c r="M7" s="522"/>
      <c r="N7" s="522"/>
      <c r="O7" s="522"/>
      <c r="P7" s="522"/>
      <c r="Q7" s="522"/>
      <c r="R7" s="522"/>
      <c r="S7" s="522"/>
      <c r="T7" s="522"/>
      <c r="U7" s="522"/>
      <c r="V7" s="522"/>
      <c r="W7" s="522"/>
      <c r="X7" s="522"/>
      <c r="Y7" s="522"/>
      <c r="Z7" s="522"/>
      <c r="AA7" s="522"/>
      <c r="AB7" s="523"/>
    </row>
    <row r="8" spans="2:28" ht="15.75" thickBot="1" x14ac:dyDescent="0.25">
      <c r="B8" s="4"/>
      <c r="C8" s="3"/>
      <c r="D8" s="3"/>
      <c r="E8" s="3"/>
      <c r="F8" s="3"/>
      <c r="G8" s="3"/>
      <c r="H8" s="3"/>
      <c r="I8" s="3"/>
      <c r="J8" s="3"/>
      <c r="K8" s="3"/>
      <c r="L8" s="3"/>
      <c r="M8" s="3"/>
      <c r="N8" s="3"/>
      <c r="O8" s="3"/>
      <c r="P8" s="3"/>
      <c r="Q8" s="3"/>
      <c r="R8" s="3"/>
      <c r="S8" s="3"/>
      <c r="T8" s="3"/>
      <c r="U8" s="3"/>
      <c r="V8" s="3"/>
      <c r="W8" s="3"/>
      <c r="X8" s="3"/>
      <c r="Y8" s="3"/>
      <c r="Z8" s="3"/>
      <c r="AA8" s="3"/>
      <c r="AB8" s="144" t="s">
        <v>30</v>
      </c>
    </row>
    <row r="9" spans="2:28" ht="19.5" customHeight="1" thickTop="1" x14ac:dyDescent="0.2">
      <c r="B9" s="448" t="s">
        <v>5</v>
      </c>
      <c r="C9" s="530" t="s">
        <v>29</v>
      </c>
      <c r="D9" s="530"/>
      <c r="E9" s="456" t="s">
        <v>7</v>
      </c>
      <c r="F9" s="457"/>
      <c r="G9" s="476" t="s">
        <v>8</v>
      </c>
      <c r="H9" s="456" t="s">
        <v>9</v>
      </c>
      <c r="I9" s="542"/>
      <c r="J9" s="457"/>
      <c r="K9" s="456" t="s">
        <v>10</v>
      </c>
      <c r="L9" s="457"/>
      <c r="M9" s="499" t="s">
        <v>11</v>
      </c>
      <c r="N9" s="533"/>
      <c r="O9" s="500"/>
      <c r="P9" s="499" t="s">
        <v>12</v>
      </c>
      <c r="Q9" s="500"/>
      <c r="R9" s="493" t="s">
        <v>13</v>
      </c>
      <c r="S9" s="494"/>
      <c r="T9" s="494"/>
      <c r="U9" s="495"/>
      <c r="V9" s="499" t="s">
        <v>95</v>
      </c>
      <c r="W9" s="533"/>
      <c r="X9" s="533"/>
      <c r="Y9" s="533"/>
      <c r="Z9" s="533"/>
      <c r="AA9" s="533"/>
      <c r="AB9" s="500"/>
    </row>
    <row r="10" spans="2:28" ht="14.25" customHeight="1" thickBot="1" x14ac:dyDescent="0.25">
      <c r="B10" s="449"/>
      <c r="C10" s="531"/>
      <c r="D10" s="531"/>
      <c r="E10" s="458"/>
      <c r="F10" s="459"/>
      <c r="G10" s="477"/>
      <c r="H10" s="458"/>
      <c r="I10" s="543"/>
      <c r="J10" s="459"/>
      <c r="K10" s="458"/>
      <c r="L10" s="459"/>
      <c r="M10" s="501"/>
      <c r="N10" s="534"/>
      <c r="O10" s="502"/>
      <c r="P10" s="501"/>
      <c r="Q10" s="502"/>
      <c r="R10" s="496"/>
      <c r="S10" s="497"/>
      <c r="T10" s="497"/>
      <c r="U10" s="498"/>
      <c r="V10" s="545"/>
      <c r="W10" s="546"/>
      <c r="X10" s="546"/>
      <c r="Y10" s="546"/>
      <c r="Z10" s="546"/>
      <c r="AA10" s="546"/>
      <c r="AB10" s="547"/>
    </row>
    <row r="11" spans="2:28" ht="20.25" customHeight="1" thickBot="1" x14ac:dyDescent="0.25">
      <c r="B11" s="449"/>
      <c r="C11" s="532"/>
      <c r="D11" s="532"/>
      <c r="E11" s="458"/>
      <c r="F11" s="459"/>
      <c r="G11" s="477"/>
      <c r="H11" s="460"/>
      <c r="I11" s="544"/>
      <c r="J11" s="461"/>
      <c r="K11" s="460"/>
      <c r="L11" s="461"/>
      <c r="M11" s="503"/>
      <c r="N11" s="535"/>
      <c r="O11" s="504"/>
      <c r="P11" s="503"/>
      <c r="Q11" s="504"/>
      <c r="R11" s="466" t="s">
        <v>0</v>
      </c>
      <c r="S11" s="467"/>
      <c r="T11" s="486" t="s">
        <v>14</v>
      </c>
      <c r="U11" s="487"/>
      <c r="V11" s="482" t="s">
        <v>98</v>
      </c>
      <c r="W11" s="483"/>
      <c r="X11" s="471">
        <f>T35+U35</f>
        <v>0</v>
      </c>
      <c r="Y11" s="472"/>
      <c r="Z11" s="491" t="s">
        <v>92</v>
      </c>
      <c r="AA11" s="492"/>
      <c r="AB11" s="225" t="e">
        <f>Z19/X11</f>
        <v>#DIV/0!</v>
      </c>
    </row>
    <row r="12" spans="2:28" ht="12.75" customHeight="1" thickTop="1" x14ac:dyDescent="0.2">
      <c r="B12" s="226"/>
      <c r="C12" s="439" t="s">
        <v>6</v>
      </c>
      <c r="D12" s="437" t="s">
        <v>1</v>
      </c>
      <c r="E12" s="227"/>
      <c r="F12" s="228"/>
      <c r="G12" s="229"/>
      <c r="H12" s="536">
        <v>1.08</v>
      </c>
      <c r="I12" s="537"/>
      <c r="J12" s="538"/>
      <c r="K12" s="450">
        <v>1</v>
      </c>
      <c r="L12" s="451"/>
      <c r="M12" s="450">
        <v>0.01</v>
      </c>
      <c r="N12" s="462"/>
      <c r="O12" s="451"/>
      <c r="P12" s="450">
        <v>0.05</v>
      </c>
      <c r="Q12" s="451"/>
      <c r="R12" s="478">
        <v>0.3</v>
      </c>
      <c r="S12" s="479"/>
      <c r="T12" s="480"/>
      <c r="U12" s="481"/>
      <c r="V12" s="484">
        <f>K12-(M12+P12+R13+T13)</f>
        <v>0.64</v>
      </c>
      <c r="W12" s="485"/>
      <c r="X12" s="444" t="s">
        <v>87</v>
      </c>
      <c r="Y12" s="445"/>
      <c r="Z12" s="444" t="s">
        <v>85</v>
      </c>
      <c r="AA12" s="445"/>
      <c r="AB12" s="464" t="s">
        <v>96</v>
      </c>
    </row>
    <row r="13" spans="2:28" ht="12.75" customHeight="1" thickBot="1" x14ac:dyDescent="0.25">
      <c r="B13" s="230"/>
      <c r="C13" s="440"/>
      <c r="D13" s="438"/>
      <c r="E13" s="440"/>
      <c r="F13" s="443"/>
      <c r="G13" s="231"/>
      <c r="H13" s="539"/>
      <c r="I13" s="540"/>
      <c r="J13" s="541"/>
      <c r="K13" s="452"/>
      <c r="L13" s="453"/>
      <c r="M13" s="452"/>
      <c r="N13" s="463"/>
      <c r="O13" s="453"/>
      <c r="P13" s="452"/>
      <c r="Q13" s="453"/>
      <c r="R13" s="488">
        <v>0.1</v>
      </c>
      <c r="S13" s="489"/>
      <c r="T13" s="488">
        <v>0.2</v>
      </c>
      <c r="U13" s="490"/>
      <c r="V13" s="452"/>
      <c r="W13" s="453"/>
      <c r="X13" s="446"/>
      <c r="Y13" s="447"/>
      <c r="Z13" s="446"/>
      <c r="AA13" s="447"/>
      <c r="AB13" s="465"/>
    </row>
    <row r="14" spans="2:28" ht="18" customHeight="1" thickTop="1" x14ac:dyDescent="0.2">
      <c r="B14" s="95" t="s">
        <v>15</v>
      </c>
      <c r="C14" s="96"/>
      <c r="D14" s="97"/>
      <c r="E14" s="475"/>
      <c r="F14" s="475"/>
      <c r="G14" s="98"/>
      <c r="H14" s="454"/>
      <c r="I14" s="468"/>
      <c r="J14" s="455"/>
      <c r="K14" s="454"/>
      <c r="L14" s="455"/>
      <c r="M14" s="454"/>
      <c r="N14" s="468"/>
      <c r="O14" s="455"/>
      <c r="P14" s="526"/>
      <c r="Q14" s="526"/>
      <c r="R14" s="454"/>
      <c r="S14" s="468"/>
      <c r="T14" s="473"/>
      <c r="U14" s="474"/>
      <c r="V14" s="473"/>
      <c r="W14" s="474"/>
      <c r="X14" s="473"/>
      <c r="Y14" s="474"/>
      <c r="Z14" s="473"/>
      <c r="AA14" s="455"/>
      <c r="AB14" s="99"/>
    </row>
    <row r="15" spans="2:28" ht="18" customHeight="1" x14ac:dyDescent="0.2">
      <c r="B15" s="100" t="s">
        <v>16</v>
      </c>
      <c r="C15" s="101"/>
      <c r="D15" s="102"/>
      <c r="E15" s="441"/>
      <c r="F15" s="441"/>
      <c r="G15" s="103"/>
      <c r="H15" s="435"/>
      <c r="I15" s="442"/>
      <c r="J15" s="436"/>
      <c r="K15" s="435"/>
      <c r="L15" s="436"/>
      <c r="M15" s="435"/>
      <c r="N15" s="442"/>
      <c r="O15" s="436"/>
      <c r="P15" s="435"/>
      <c r="Q15" s="436"/>
      <c r="R15" s="435"/>
      <c r="S15" s="442"/>
      <c r="T15" s="469"/>
      <c r="U15" s="470"/>
      <c r="V15" s="469"/>
      <c r="W15" s="470"/>
      <c r="X15" s="469"/>
      <c r="Y15" s="470"/>
      <c r="Z15" s="469"/>
      <c r="AA15" s="586"/>
      <c r="AB15" s="104"/>
    </row>
    <row r="16" spans="2:28" ht="18" customHeight="1" x14ac:dyDescent="0.2">
      <c r="B16" s="100" t="s">
        <v>17</v>
      </c>
      <c r="C16" s="101"/>
      <c r="D16" s="102"/>
      <c r="E16" s="441"/>
      <c r="F16" s="441"/>
      <c r="G16" s="103"/>
      <c r="H16" s="435"/>
      <c r="I16" s="442"/>
      <c r="J16" s="436"/>
      <c r="K16" s="435"/>
      <c r="L16" s="436"/>
      <c r="M16" s="435"/>
      <c r="N16" s="442"/>
      <c r="O16" s="436"/>
      <c r="P16" s="435"/>
      <c r="Q16" s="436"/>
      <c r="R16" s="435"/>
      <c r="S16" s="442"/>
      <c r="T16" s="524"/>
      <c r="U16" s="525"/>
      <c r="V16" s="524"/>
      <c r="W16" s="525"/>
      <c r="X16" s="524"/>
      <c r="Y16" s="525"/>
      <c r="Z16" s="524"/>
      <c r="AA16" s="436"/>
      <c r="AB16" s="104"/>
    </row>
    <row r="17" spans="2:28" ht="18" customHeight="1" x14ac:dyDescent="0.2">
      <c r="B17" s="100" t="s">
        <v>18</v>
      </c>
      <c r="C17" s="101"/>
      <c r="D17" s="102"/>
      <c r="E17" s="441"/>
      <c r="F17" s="441"/>
      <c r="G17" s="103"/>
      <c r="H17" s="435"/>
      <c r="I17" s="442"/>
      <c r="J17" s="436"/>
      <c r="K17" s="435"/>
      <c r="L17" s="436"/>
      <c r="M17" s="435"/>
      <c r="N17" s="442"/>
      <c r="O17" s="436"/>
      <c r="P17" s="435"/>
      <c r="Q17" s="436"/>
      <c r="R17" s="435"/>
      <c r="S17" s="442"/>
      <c r="T17" s="524"/>
      <c r="U17" s="525"/>
      <c r="V17" s="524"/>
      <c r="W17" s="525"/>
      <c r="X17" s="524"/>
      <c r="Y17" s="525"/>
      <c r="Z17" s="524"/>
      <c r="AA17" s="436"/>
      <c r="AB17" s="104"/>
    </row>
    <row r="18" spans="2:28" ht="18" customHeight="1" thickBot="1" x14ac:dyDescent="0.25">
      <c r="B18" s="100" t="s">
        <v>19</v>
      </c>
      <c r="C18" s="101"/>
      <c r="D18" s="102"/>
      <c r="E18" s="441"/>
      <c r="F18" s="441"/>
      <c r="G18" s="103"/>
      <c r="H18" s="527"/>
      <c r="I18" s="528"/>
      <c r="J18" s="529"/>
      <c r="K18" s="527"/>
      <c r="L18" s="529"/>
      <c r="M18" s="527"/>
      <c r="N18" s="528"/>
      <c r="O18" s="529"/>
      <c r="P18" s="567"/>
      <c r="Q18" s="567"/>
      <c r="R18" s="435"/>
      <c r="S18" s="442"/>
      <c r="T18" s="524"/>
      <c r="U18" s="525"/>
      <c r="V18" s="583"/>
      <c r="W18" s="587"/>
      <c r="X18" s="583"/>
      <c r="Y18" s="587"/>
      <c r="Z18" s="583"/>
      <c r="AA18" s="529"/>
      <c r="AB18" s="104"/>
    </row>
    <row r="19" spans="2:28" ht="21" customHeight="1" thickTop="1" thickBot="1" x14ac:dyDescent="0.25">
      <c r="B19" s="568" t="s">
        <v>2</v>
      </c>
      <c r="C19" s="568"/>
      <c r="D19" s="568"/>
      <c r="E19" s="568"/>
      <c r="F19" s="568"/>
      <c r="G19" s="218">
        <f>SUM(G14:G18)</f>
        <v>0</v>
      </c>
      <c r="H19" s="511">
        <f>SUM(H14:H18)</f>
        <v>0</v>
      </c>
      <c r="I19" s="512"/>
      <c r="J19" s="513"/>
      <c r="K19" s="511">
        <f>SUM(K14:K18)</f>
        <v>0</v>
      </c>
      <c r="L19" s="513"/>
      <c r="M19" s="511">
        <f>SUM(M14:O18)</f>
        <v>0</v>
      </c>
      <c r="N19" s="512"/>
      <c r="O19" s="513"/>
      <c r="P19" s="511">
        <f>SUM(P14:P18)</f>
        <v>0</v>
      </c>
      <c r="Q19" s="513"/>
      <c r="R19" s="511">
        <f>SUM(R14:R18)</f>
        <v>0</v>
      </c>
      <c r="S19" s="512"/>
      <c r="T19" s="511">
        <f>SUM(T14:T18)</f>
        <v>0</v>
      </c>
      <c r="U19" s="513"/>
      <c r="V19" s="511">
        <f>SUM(V14:W18)</f>
        <v>0</v>
      </c>
      <c r="W19" s="513"/>
      <c r="X19" s="511">
        <f>SUM(X14:Y18)</f>
        <v>0</v>
      </c>
      <c r="Y19" s="513"/>
      <c r="Z19" s="511">
        <f>SUM(Z14:Z18)</f>
        <v>0</v>
      </c>
      <c r="AA19" s="513"/>
      <c r="AB19" s="218">
        <f>SUM(AB14:AB18)</f>
        <v>0</v>
      </c>
    </row>
    <row r="20" spans="2:28" ht="12" customHeight="1" thickTop="1" thickBot="1" x14ac:dyDescent="0.25">
      <c r="B20" s="570"/>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2"/>
    </row>
    <row r="21" spans="2:28" ht="10.5" customHeight="1" thickTop="1" x14ac:dyDescent="0.2">
      <c r="B21" s="507" t="s">
        <v>5</v>
      </c>
      <c r="C21" s="564" t="s">
        <v>3</v>
      </c>
      <c r="D21" s="564"/>
      <c r="E21" s="564" t="s">
        <v>88</v>
      </c>
      <c r="F21" s="564"/>
      <c r="G21" s="422" t="s">
        <v>90</v>
      </c>
      <c r="H21" s="422" t="s">
        <v>57</v>
      </c>
      <c r="I21" s="422"/>
      <c r="J21" s="422"/>
      <c r="K21" s="551" t="s">
        <v>89</v>
      </c>
      <c r="L21" s="552"/>
      <c r="M21" s="548" t="s">
        <v>101</v>
      </c>
      <c r="N21" s="548"/>
      <c r="O21" s="422" t="s">
        <v>97</v>
      </c>
      <c r="P21" s="422"/>
      <c r="Q21" s="548" t="s">
        <v>102</v>
      </c>
      <c r="R21" s="422" t="s">
        <v>91</v>
      </c>
      <c r="S21" s="422"/>
      <c r="T21" s="422" t="s">
        <v>134</v>
      </c>
      <c r="U21" s="422" t="s">
        <v>135</v>
      </c>
      <c r="V21" s="548" t="s">
        <v>99</v>
      </c>
      <c r="W21" s="422" t="s">
        <v>92</v>
      </c>
      <c r="X21" s="422" t="s">
        <v>94</v>
      </c>
      <c r="Y21" s="584" t="s">
        <v>103</v>
      </c>
      <c r="Z21" s="422" t="s">
        <v>93</v>
      </c>
      <c r="AA21" s="584" t="s">
        <v>103</v>
      </c>
      <c r="AB21" s="422" t="s">
        <v>100</v>
      </c>
    </row>
    <row r="22" spans="2:28" ht="10.5" customHeight="1" x14ac:dyDescent="0.2">
      <c r="B22" s="508"/>
      <c r="C22" s="565"/>
      <c r="D22" s="565"/>
      <c r="E22" s="565"/>
      <c r="F22" s="565"/>
      <c r="G22" s="423"/>
      <c r="H22" s="423"/>
      <c r="I22" s="423"/>
      <c r="J22" s="423"/>
      <c r="K22" s="553"/>
      <c r="L22" s="554"/>
      <c r="M22" s="549"/>
      <c r="N22" s="549"/>
      <c r="O22" s="423"/>
      <c r="P22" s="423"/>
      <c r="Q22" s="549"/>
      <c r="R22" s="423"/>
      <c r="S22" s="423"/>
      <c r="T22" s="423"/>
      <c r="U22" s="423"/>
      <c r="V22" s="549"/>
      <c r="W22" s="423"/>
      <c r="X22" s="423"/>
      <c r="Y22" s="585"/>
      <c r="Z22" s="423"/>
      <c r="AA22" s="585"/>
      <c r="AB22" s="423"/>
    </row>
    <row r="23" spans="2:28" ht="10.5" customHeight="1" x14ac:dyDescent="0.2">
      <c r="B23" s="508"/>
      <c r="C23" s="565"/>
      <c r="D23" s="565"/>
      <c r="E23" s="565"/>
      <c r="F23" s="565"/>
      <c r="G23" s="423"/>
      <c r="H23" s="423"/>
      <c r="I23" s="423"/>
      <c r="J23" s="423"/>
      <c r="K23" s="553"/>
      <c r="L23" s="554"/>
      <c r="M23" s="549"/>
      <c r="N23" s="549"/>
      <c r="O23" s="423"/>
      <c r="P23" s="423"/>
      <c r="Q23" s="549"/>
      <c r="R23" s="423"/>
      <c r="S23" s="423"/>
      <c r="T23" s="423"/>
      <c r="U23" s="423"/>
      <c r="V23" s="549"/>
      <c r="W23" s="423"/>
      <c r="X23" s="423"/>
      <c r="Y23" s="585"/>
      <c r="Z23" s="423"/>
      <c r="AA23" s="585"/>
      <c r="AB23" s="423"/>
    </row>
    <row r="24" spans="2:28" ht="10.5" customHeight="1" thickBot="1" x14ac:dyDescent="0.25">
      <c r="B24" s="509"/>
      <c r="C24" s="566"/>
      <c r="D24" s="566"/>
      <c r="E24" s="566"/>
      <c r="F24" s="566"/>
      <c r="G24" s="424"/>
      <c r="H24" s="424"/>
      <c r="I24" s="424"/>
      <c r="J24" s="424"/>
      <c r="K24" s="555"/>
      <c r="L24" s="556"/>
      <c r="M24" s="550"/>
      <c r="N24" s="550"/>
      <c r="O24" s="424"/>
      <c r="P24" s="424"/>
      <c r="Q24" s="550"/>
      <c r="R24" s="424"/>
      <c r="S24" s="424"/>
      <c r="T24" s="424"/>
      <c r="U24" s="424"/>
      <c r="V24" s="550"/>
      <c r="W24" s="424"/>
      <c r="X24" s="424"/>
      <c r="Y24" s="224" t="s">
        <v>44</v>
      </c>
      <c r="Z24" s="424"/>
      <c r="AA24" s="224" t="s">
        <v>45</v>
      </c>
      <c r="AB24" s="424"/>
    </row>
    <row r="25" spans="2:28" ht="18" customHeight="1" thickTop="1" x14ac:dyDescent="0.2">
      <c r="B25" s="87" t="s">
        <v>15</v>
      </c>
      <c r="C25" s="505"/>
      <c r="D25" s="505"/>
      <c r="E25" s="563"/>
      <c r="F25" s="563"/>
      <c r="G25" s="87"/>
      <c r="H25" s="505"/>
      <c r="I25" s="505"/>
      <c r="J25" s="505"/>
      <c r="K25" s="506"/>
      <c r="L25" s="506"/>
      <c r="M25" s="557"/>
      <c r="N25" s="558"/>
      <c r="O25" s="506"/>
      <c r="P25" s="506"/>
      <c r="Q25" s="129"/>
      <c r="R25" s="506"/>
      <c r="S25" s="506"/>
      <c r="T25" s="133"/>
      <c r="U25" s="133"/>
      <c r="V25" s="133"/>
      <c r="W25" s="127"/>
      <c r="X25" s="90"/>
      <c r="Y25" s="126"/>
      <c r="Z25" s="90"/>
      <c r="AA25" s="126"/>
      <c r="AB25" s="92"/>
    </row>
    <row r="26" spans="2:28" ht="18" customHeight="1" x14ac:dyDescent="0.2">
      <c r="B26" s="88" t="s">
        <v>16</v>
      </c>
      <c r="C26" s="514"/>
      <c r="D26" s="515"/>
      <c r="E26" s="517"/>
      <c r="F26" s="518"/>
      <c r="G26" s="88"/>
      <c r="H26" s="514"/>
      <c r="I26" s="516"/>
      <c r="J26" s="515"/>
      <c r="K26" s="519"/>
      <c r="L26" s="520"/>
      <c r="M26" s="557"/>
      <c r="N26" s="558"/>
      <c r="O26" s="519"/>
      <c r="P26" s="520"/>
      <c r="Q26" s="91"/>
      <c r="R26" s="519"/>
      <c r="S26" s="520"/>
      <c r="T26" s="134"/>
      <c r="U26" s="134"/>
      <c r="V26" s="134"/>
      <c r="W26" s="127"/>
      <c r="X26" s="92"/>
      <c r="Y26" s="126"/>
      <c r="Z26" s="92"/>
      <c r="AA26" s="126"/>
      <c r="AB26" s="92"/>
    </row>
    <row r="27" spans="2:28" ht="18" customHeight="1" x14ac:dyDescent="0.2">
      <c r="B27" s="88" t="s">
        <v>17</v>
      </c>
      <c r="C27" s="514"/>
      <c r="D27" s="515"/>
      <c r="E27" s="517"/>
      <c r="F27" s="518"/>
      <c r="G27" s="88"/>
      <c r="H27" s="514"/>
      <c r="I27" s="516"/>
      <c r="J27" s="515"/>
      <c r="K27" s="519"/>
      <c r="L27" s="520"/>
      <c r="M27" s="557"/>
      <c r="N27" s="558"/>
      <c r="O27" s="519"/>
      <c r="P27" s="520"/>
      <c r="Q27" s="91"/>
      <c r="R27" s="519"/>
      <c r="S27" s="520"/>
      <c r="T27" s="134"/>
      <c r="U27" s="134"/>
      <c r="V27" s="134"/>
      <c r="W27" s="127"/>
      <c r="X27" s="92"/>
      <c r="Y27" s="126"/>
      <c r="Z27" s="92"/>
      <c r="AA27" s="126"/>
      <c r="AB27" s="92"/>
    </row>
    <row r="28" spans="2:28" ht="18" customHeight="1" x14ac:dyDescent="0.2">
      <c r="B28" s="88" t="s">
        <v>18</v>
      </c>
      <c r="C28" s="514"/>
      <c r="D28" s="515"/>
      <c r="E28" s="517"/>
      <c r="F28" s="518"/>
      <c r="G28" s="88"/>
      <c r="H28" s="514"/>
      <c r="I28" s="516"/>
      <c r="J28" s="515"/>
      <c r="K28" s="519"/>
      <c r="L28" s="520"/>
      <c r="M28" s="557"/>
      <c r="N28" s="558"/>
      <c r="O28" s="519"/>
      <c r="P28" s="520"/>
      <c r="Q28" s="91"/>
      <c r="R28" s="519"/>
      <c r="S28" s="520"/>
      <c r="T28" s="134"/>
      <c r="U28" s="134"/>
      <c r="V28" s="134"/>
      <c r="W28" s="127"/>
      <c r="X28" s="92"/>
      <c r="Y28" s="126"/>
      <c r="Z28" s="92"/>
      <c r="AA28" s="126"/>
      <c r="AB28" s="92"/>
    </row>
    <row r="29" spans="2:28" ht="18" customHeight="1" x14ac:dyDescent="0.2">
      <c r="B29" s="88" t="s">
        <v>19</v>
      </c>
      <c r="C29" s="514"/>
      <c r="D29" s="515"/>
      <c r="E29" s="517"/>
      <c r="F29" s="518"/>
      <c r="G29" s="88"/>
      <c r="H29" s="514"/>
      <c r="I29" s="516"/>
      <c r="J29" s="515"/>
      <c r="K29" s="519"/>
      <c r="L29" s="520"/>
      <c r="M29" s="557"/>
      <c r="N29" s="558"/>
      <c r="O29" s="519"/>
      <c r="P29" s="520"/>
      <c r="Q29" s="91"/>
      <c r="R29" s="519"/>
      <c r="S29" s="520"/>
      <c r="T29" s="134"/>
      <c r="U29" s="134"/>
      <c r="V29" s="134"/>
      <c r="W29" s="127"/>
      <c r="X29" s="92"/>
      <c r="Y29" s="126"/>
      <c r="Z29" s="92"/>
      <c r="AA29" s="126"/>
      <c r="AB29" s="92"/>
    </row>
    <row r="30" spans="2:28" ht="18" customHeight="1" x14ac:dyDescent="0.2">
      <c r="B30" s="88" t="s">
        <v>20</v>
      </c>
      <c r="C30" s="514"/>
      <c r="D30" s="515"/>
      <c r="E30" s="517"/>
      <c r="F30" s="518"/>
      <c r="G30" s="88"/>
      <c r="H30" s="514"/>
      <c r="I30" s="516"/>
      <c r="J30" s="515"/>
      <c r="K30" s="519"/>
      <c r="L30" s="520"/>
      <c r="M30" s="557"/>
      <c r="N30" s="558"/>
      <c r="O30" s="519"/>
      <c r="P30" s="520"/>
      <c r="Q30" s="91"/>
      <c r="R30" s="519"/>
      <c r="S30" s="520"/>
      <c r="T30" s="134"/>
      <c r="U30" s="134"/>
      <c r="V30" s="134"/>
      <c r="W30" s="127"/>
      <c r="X30" s="92"/>
      <c r="Y30" s="126"/>
      <c r="Z30" s="92"/>
      <c r="AA30" s="126"/>
      <c r="AB30" s="92"/>
    </row>
    <row r="31" spans="2:28" ht="18" customHeight="1" x14ac:dyDescent="0.2">
      <c r="B31" s="88" t="s">
        <v>21</v>
      </c>
      <c r="C31" s="514"/>
      <c r="D31" s="515"/>
      <c r="E31" s="517"/>
      <c r="F31" s="518"/>
      <c r="G31" s="88"/>
      <c r="H31" s="514"/>
      <c r="I31" s="516"/>
      <c r="J31" s="515"/>
      <c r="K31" s="519"/>
      <c r="L31" s="520"/>
      <c r="M31" s="557"/>
      <c r="N31" s="558"/>
      <c r="O31" s="519"/>
      <c r="P31" s="520"/>
      <c r="Q31" s="91"/>
      <c r="R31" s="519"/>
      <c r="S31" s="520"/>
      <c r="T31" s="134"/>
      <c r="U31" s="134"/>
      <c r="V31" s="134"/>
      <c r="W31" s="127"/>
      <c r="X31" s="92"/>
      <c r="Y31" s="126"/>
      <c r="Z31" s="92"/>
      <c r="AA31" s="126"/>
      <c r="AB31" s="92"/>
    </row>
    <row r="32" spans="2:28" ht="18" customHeight="1" x14ac:dyDescent="0.2">
      <c r="B32" s="88" t="s">
        <v>22</v>
      </c>
      <c r="C32" s="514"/>
      <c r="D32" s="515"/>
      <c r="E32" s="517"/>
      <c r="F32" s="518"/>
      <c r="G32" s="88"/>
      <c r="H32" s="514"/>
      <c r="I32" s="516"/>
      <c r="J32" s="515"/>
      <c r="K32" s="519"/>
      <c r="L32" s="520"/>
      <c r="M32" s="557"/>
      <c r="N32" s="558"/>
      <c r="O32" s="519"/>
      <c r="P32" s="520"/>
      <c r="Q32" s="91"/>
      <c r="R32" s="519"/>
      <c r="S32" s="520"/>
      <c r="T32" s="134"/>
      <c r="U32" s="134"/>
      <c r="V32" s="134"/>
      <c r="W32" s="127"/>
      <c r="X32" s="92"/>
      <c r="Y32" s="126"/>
      <c r="Z32" s="92"/>
      <c r="AA32" s="126"/>
      <c r="AB32" s="92"/>
    </row>
    <row r="33" spans="2:33" ht="18" customHeight="1" x14ac:dyDescent="0.2">
      <c r="B33" s="88" t="s">
        <v>23</v>
      </c>
      <c r="C33" s="514"/>
      <c r="D33" s="515"/>
      <c r="E33" s="517"/>
      <c r="F33" s="518"/>
      <c r="G33" s="88"/>
      <c r="H33" s="514"/>
      <c r="I33" s="516"/>
      <c r="J33" s="515"/>
      <c r="K33" s="519"/>
      <c r="L33" s="520"/>
      <c r="M33" s="557"/>
      <c r="N33" s="558"/>
      <c r="O33" s="519"/>
      <c r="P33" s="520"/>
      <c r="Q33" s="91"/>
      <c r="R33" s="519"/>
      <c r="S33" s="520"/>
      <c r="T33" s="134"/>
      <c r="U33" s="134"/>
      <c r="V33" s="134"/>
      <c r="W33" s="127"/>
      <c r="X33" s="92"/>
      <c r="Y33" s="126"/>
      <c r="Z33" s="92"/>
      <c r="AA33" s="126"/>
      <c r="AB33" s="92"/>
    </row>
    <row r="34" spans="2:33" ht="18" customHeight="1" thickBot="1" x14ac:dyDescent="0.25">
      <c r="B34" s="89" t="s">
        <v>24</v>
      </c>
      <c r="C34" s="559"/>
      <c r="D34" s="560"/>
      <c r="E34" s="577"/>
      <c r="F34" s="578"/>
      <c r="G34" s="89"/>
      <c r="H34" s="559"/>
      <c r="I34" s="579"/>
      <c r="J34" s="560"/>
      <c r="K34" s="561"/>
      <c r="L34" s="562"/>
      <c r="M34" s="557"/>
      <c r="N34" s="558"/>
      <c r="O34" s="561"/>
      <c r="P34" s="562"/>
      <c r="Q34" s="130"/>
      <c r="R34" s="561"/>
      <c r="S34" s="562"/>
      <c r="T34" s="135"/>
      <c r="U34" s="135"/>
      <c r="V34" s="134"/>
      <c r="W34" s="127"/>
      <c r="X34" s="93"/>
      <c r="Y34" s="126"/>
      <c r="Z34" s="93"/>
      <c r="AA34" s="126"/>
      <c r="AB34" s="92"/>
    </row>
    <row r="35" spans="2:33" ht="21" customHeight="1" thickTop="1" thickBot="1" x14ac:dyDescent="0.25">
      <c r="B35" s="580" t="s">
        <v>2</v>
      </c>
      <c r="C35" s="581"/>
      <c r="D35" s="581"/>
      <c r="E35" s="581"/>
      <c r="F35" s="581"/>
      <c r="G35" s="581"/>
      <c r="H35" s="581"/>
      <c r="I35" s="581"/>
      <c r="J35" s="581"/>
      <c r="K35" s="581"/>
      <c r="L35" s="581"/>
      <c r="M35" s="581"/>
      <c r="N35" s="581"/>
      <c r="O35" s="581"/>
      <c r="P35" s="581"/>
      <c r="Q35" s="581"/>
      <c r="R35" s="581"/>
      <c r="S35" s="582"/>
      <c r="T35" s="219">
        <f>SUM(T25:T34)</f>
        <v>0</v>
      </c>
      <c r="U35" s="219">
        <f>SUM(U25:U34)</f>
        <v>0</v>
      </c>
      <c r="V35" s="220">
        <f>SUM(V25:V34)</f>
        <v>0</v>
      </c>
      <c r="W35" s="221"/>
      <c r="X35" s="221">
        <f>SUM(X25:X34)</f>
        <v>0</v>
      </c>
      <c r="Y35" s="222">
        <f>SUM(Y25:Y34)</f>
        <v>0</v>
      </c>
      <c r="Z35" s="221">
        <f>SUM(Z25:Z34)</f>
        <v>0</v>
      </c>
      <c r="AA35" s="223">
        <f>SUM(AA25:AA34)</f>
        <v>0</v>
      </c>
      <c r="AB35" s="221">
        <f>SUM(AB25:AB34)</f>
        <v>0</v>
      </c>
    </row>
    <row r="36" spans="2:33" ht="12" customHeight="1" thickTop="1" thickBot="1" x14ac:dyDescent="0.25">
      <c r="B36" s="573"/>
      <c r="C36" s="574"/>
      <c r="D36" s="574"/>
      <c r="E36" s="574"/>
      <c r="F36" s="574"/>
      <c r="G36" s="574"/>
      <c r="H36" s="574"/>
      <c r="I36" s="574"/>
      <c r="J36" s="574"/>
      <c r="K36" s="574"/>
      <c r="L36" s="574"/>
      <c r="M36" s="574"/>
      <c r="N36" s="574"/>
      <c r="O36" s="574"/>
      <c r="P36" s="574"/>
      <c r="Q36" s="574"/>
      <c r="R36" s="574"/>
      <c r="S36" s="574"/>
      <c r="T36" s="574"/>
      <c r="U36" s="574"/>
      <c r="V36" s="574"/>
      <c r="W36" s="574"/>
      <c r="X36" s="574"/>
      <c r="Y36" s="574"/>
      <c r="Z36" s="574"/>
      <c r="AA36" s="574"/>
      <c r="AB36" s="575"/>
    </row>
    <row r="37" spans="2:33" ht="10.5" customHeight="1" thickTop="1" x14ac:dyDescent="0.2">
      <c r="B37" s="12"/>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86"/>
    </row>
    <row r="38" spans="2:33" ht="10.5" customHeight="1" thickBot="1" x14ac:dyDescent="0.25">
      <c r="B38" s="12"/>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86"/>
    </row>
    <row r="39" spans="2:33" ht="18" customHeight="1" thickTop="1" thickBot="1" x14ac:dyDescent="0.25">
      <c r="B39" s="12"/>
      <c r="C39" s="426" t="s">
        <v>146</v>
      </c>
      <c r="D39" s="427"/>
      <c r="E39" s="427"/>
      <c r="F39" s="232"/>
      <c r="G39" s="428" t="s">
        <v>148</v>
      </c>
      <c r="H39" s="429"/>
      <c r="I39" s="429"/>
      <c r="J39" s="430"/>
      <c r="K39" s="232"/>
      <c r="L39" s="11"/>
      <c r="M39" s="11"/>
      <c r="N39" s="11"/>
      <c r="O39" s="11"/>
      <c r="P39" s="11"/>
      <c r="Q39" s="11"/>
      <c r="R39" s="11"/>
      <c r="S39" s="11"/>
      <c r="T39" s="11"/>
      <c r="U39" s="11"/>
      <c r="V39" s="11"/>
      <c r="W39" s="11"/>
      <c r="X39" s="11"/>
      <c r="Y39" s="11"/>
      <c r="Z39" s="11"/>
      <c r="AA39" s="11"/>
      <c r="AB39" s="86"/>
    </row>
    <row r="40" spans="2:33" ht="18" customHeight="1" thickTop="1" thickBot="1" x14ac:dyDescent="0.25">
      <c r="B40" s="12"/>
      <c r="C40" s="426" t="s">
        <v>147</v>
      </c>
      <c r="D40" s="427"/>
      <c r="E40" s="427"/>
      <c r="F40" s="232"/>
      <c r="G40" s="428" t="s">
        <v>149</v>
      </c>
      <c r="H40" s="429"/>
      <c r="I40" s="429"/>
      <c r="J40" s="430"/>
      <c r="K40" s="232"/>
      <c r="L40" s="11"/>
      <c r="M40" s="11"/>
      <c r="N40" s="11"/>
      <c r="O40" s="11"/>
      <c r="P40" s="11"/>
      <c r="Q40" s="11"/>
      <c r="R40" s="11"/>
      <c r="S40" s="11"/>
      <c r="T40" s="11"/>
      <c r="U40" s="11"/>
      <c r="V40" s="11"/>
      <c r="W40" s="11"/>
      <c r="X40" s="11"/>
      <c r="Y40" s="11"/>
      <c r="Z40" s="11"/>
      <c r="AA40" s="11"/>
      <c r="AB40" s="86"/>
    </row>
    <row r="41" spans="2:33" ht="10.5" customHeight="1" thickTop="1" x14ac:dyDescent="0.2">
      <c r="B41" s="12"/>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86"/>
    </row>
    <row r="42" spans="2:33" ht="10.5" customHeight="1" x14ac:dyDescent="0.2">
      <c r="B42" s="12"/>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86"/>
    </row>
    <row r="43" spans="2:33" ht="21.75" customHeight="1" x14ac:dyDescent="0.2">
      <c r="B43" s="7"/>
      <c r="C43" s="292" t="s">
        <v>145</v>
      </c>
      <c r="D43" s="292"/>
      <c r="E43" s="292"/>
      <c r="F43" s="292"/>
      <c r="G43" s="292"/>
      <c r="H43" s="292"/>
      <c r="I43" s="292"/>
      <c r="J43" s="292"/>
      <c r="K43" s="292"/>
      <c r="P43" s="292"/>
      <c r="Q43" s="292"/>
      <c r="R43" s="292"/>
      <c r="S43" s="292"/>
      <c r="T43" s="292"/>
      <c r="U43" s="292"/>
      <c r="V43" s="292"/>
      <c r="W43" s="292"/>
      <c r="X43" s="292"/>
      <c r="Y43" s="292"/>
      <c r="Z43" s="292"/>
      <c r="AA43" s="292"/>
      <c r="AB43" s="576"/>
    </row>
    <row r="44" spans="2:33" ht="19.5" customHeight="1" x14ac:dyDescent="0.2">
      <c r="B44" s="7"/>
      <c r="C44" s="292" t="s">
        <v>105</v>
      </c>
      <c r="D44" s="292"/>
      <c r="E44" s="292"/>
      <c r="F44" s="292"/>
      <c r="G44" s="292"/>
      <c r="H44" s="292"/>
      <c r="I44" s="292"/>
      <c r="J44" s="292"/>
      <c r="K44" s="292"/>
      <c r="Q44" s="292" t="s">
        <v>106</v>
      </c>
      <c r="R44" s="292"/>
      <c r="S44" s="292"/>
      <c r="T44" s="292"/>
      <c r="U44" s="292"/>
      <c r="V44" s="292"/>
      <c r="W44" s="292"/>
      <c r="X44" s="292"/>
      <c r="Y44" s="292"/>
      <c r="Z44" s="292"/>
      <c r="AA44" s="292"/>
      <c r="AB44" s="576"/>
    </row>
    <row r="45" spans="2:33" x14ac:dyDescent="0.2">
      <c r="B45" s="431"/>
      <c r="C45" s="292"/>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576"/>
      <c r="AC45" s="9"/>
      <c r="AD45" s="9"/>
      <c r="AE45" s="9"/>
      <c r="AF45" s="9"/>
      <c r="AG45" s="9"/>
    </row>
    <row r="46" spans="2:33" x14ac:dyDescent="0.2">
      <c r="B46" s="7"/>
      <c r="C46" s="292" t="s">
        <v>251</v>
      </c>
      <c r="D46" s="292"/>
      <c r="E46" s="292"/>
      <c r="F46" s="292"/>
      <c r="G46" s="292"/>
      <c r="H46" s="292"/>
      <c r="I46" s="292"/>
      <c r="J46" s="292"/>
      <c r="K46" s="292"/>
      <c r="Q46" s="292" t="s">
        <v>251</v>
      </c>
      <c r="R46" s="292"/>
      <c r="S46" s="292"/>
      <c r="T46" s="292"/>
      <c r="U46" s="292"/>
      <c r="V46" s="292"/>
      <c r="W46" s="292"/>
      <c r="X46" s="292"/>
      <c r="Y46" s="292"/>
      <c r="Z46" s="292"/>
      <c r="AA46" s="292"/>
      <c r="AB46" s="576"/>
    </row>
    <row r="47" spans="2:33" x14ac:dyDescent="0.2">
      <c r="B47" s="12"/>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86"/>
    </row>
    <row r="48" spans="2:33" x14ac:dyDescent="0.2">
      <c r="B48" s="12"/>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86"/>
    </row>
    <row r="49" spans="2:28" x14ac:dyDescent="0.2">
      <c r="B49" s="12"/>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86"/>
    </row>
    <row r="50" spans="2:28" x14ac:dyDescent="0.2">
      <c r="B50" s="12"/>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86"/>
    </row>
    <row r="51" spans="2:28" x14ac:dyDescent="0.2">
      <c r="B51" s="7"/>
      <c r="C51" s="292" t="s">
        <v>25</v>
      </c>
      <c r="D51" s="292"/>
      <c r="E51" s="292"/>
      <c r="F51" s="292"/>
      <c r="G51" s="292"/>
      <c r="H51" s="292"/>
      <c r="I51" s="292"/>
      <c r="J51" s="292"/>
      <c r="K51" s="292"/>
      <c r="Q51" s="292" t="s">
        <v>25</v>
      </c>
      <c r="R51" s="292"/>
      <c r="S51" s="292"/>
      <c r="T51" s="292"/>
      <c r="U51" s="292"/>
      <c r="V51" s="292"/>
      <c r="W51" s="292"/>
      <c r="X51" s="292"/>
      <c r="Y51" s="292"/>
      <c r="Z51" s="292"/>
      <c r="AA51" s="292"/>
      <c r="AB51" s="576"/>
    </row>
    <row r="52" spans="2:28" x14ac:dyDescent="0.2">
      <c r="B52" s="7"/>
      <c r="C52" s="425" t="s">
        <v>27</v>
      </c>
      <c r="D52" s="425"/>
      <c r="E52" s="425"/>
      <c r="F52" s="425"/>
      <c r="G52" s="425"/>
      <c r="H52" s="425"/>
      <c r="I52" s="425"/>
      <c r="J52" s="425"/>
      <c r="K52" s="425"/>
      <c r="L52" s="181"/>
      <c r="M52" s="181"/>
      <c r="N52" s="181"/>
      <c r="O52" s="181"/>
      <c r="P52" s="181"/>
      <c r="Q52" s="425" t="s">
        <v>27</v>
      </c>
      <c r="R52" s="425"/>
      <c r="S52" s="425"/>
      <c r="T52" s="425"/>
      <c r="U52" s="425"/>
      <c r="V52" s="425"/>
      <c r="W52" s="425"/>
      <c r="X52" s="425"/>
      <c r="Y52" s="425"/>
      <c r="Z52" s="425"/>
      <c r="AA52" s="425"/>
      <c r="AB52" s="510"/>
    </row>
    <row r="53" spans="2:28" x14ac:dyDescent="0.2">
      <c r="B53" s="431"/>
      <c r="C53" s="292"/>
      <c r="D53" s="292"/>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576"/>
    </row>
    <row r="54" spans="2:28" ht="13.5" thickBot="1" x14ac:dyDescent="0.25">
      <c r="B54" s="94"/>
      <c r="C54" s="3"/>
      <c r="D54" s="3"/>
      <c r="E54" s="3"/>
      <c r="F54" s="3"/>
      <c r="G54" s="3"/>
      <c r="H54" s="3"/>
      <c r="I54" s="3"/>
      <c r="J54" s="3"/>
      <c r="K54" s="3"/>
      <c r="L54" s="3"/>
      <c r="M54" s="3"/>
      <c r="N54" s="3"/>
      <c r="O54" s="3"/>
      <c r="P54" s="243"/>
      <c r="Q54" s="243"/>
      <c r="R54" s="243"/>
      <c r="S54" s="243"/>
      <c r="T54" s="243"/>
      <c r="U54" s="243"/>
      <c r="V54" s="243"/>
      <c r="W54" s="243"/>
      <c r="X54" s="243"/>
      <c r="Y54" s="243"/>
      <c r="Z54" s="243"/>
      <c r="AA54" s="243"/>
      <c r="AB54" s="244"/>
    </row>
    <row r="55" spans="2:28" ht="13.5" thickTop="1" x14ac:dyDescent="0.2"/>
    <row r="56" spans="2:28" ht="32.25" customHeight="1" x14ac:dyDescent="0.2">
      <c r="B56" s="569" t="s">
        <v>161</v>
      </c>
      <c r="C56" s="569"/>
      <c r="D56" s="569"/>
      <c r="E56" s="569"/>
      <c r="F56" s="569"/>
      <c r="G56" s="569"/>
      <c r="H56" s="569"/>
      <c r="I56" s="569"/>
      <c r="J56" s="569"/>
      <c r="K56" s="569"/>
      <c r="L56" s="569"/>
      <c r="M56" s="569"/>
      <c r="N56" s="569"/>
      <c r="O56" s="569"/>
      <c r="P56" s="569"/>
      <c r="Q56" s="569"/>
      <c r="R56" s="569"/>
      <c r="S56" s="569"/>
      <c r="T56" s="569"/>
      <c r="U56" s="569"/>
      <c r="V56" s="569"/>
      <c r="W56" s="569"/>
      <c r="X56" s="569"/>
      <c r="Y56" s="569"/>
      <c r="Z56" s="569"/>
      <c r="AA56" s="569"/>
      <c r="AB56" s="569"/>
    </row>
  </sheetData>
  <mergeCells count="206">
    <mergeCell ref="V16:W16"/>
    <mergeCell ref="V17:W17"/>
    <mergeCell ref="R18:S18"/>
    <mergeCell ref="Z14:AA14"/>
    <mergeCell ref="Z15:AA15"/>
    <mergeCell ref="Z16:AA16"/>
    <mergeCell ref="Z17:AA17"/>
    <mergeCell ref="T21:T24"/>
    <mergeCell ref="R21:S24"/>
    <mergeCell ref="X18:Y18"/>
    <mergeCell ref="V18:W18"/>
    <mergeCell ref="X21:X24"/>
    <mergeCell ref="V21:V24"/>
    <mergeCell ref="X14:Y14"/>
    <mergeCell ref="R19:S19"/>
    <mergeCell ref="T19:U19"/>
    <mergeCell ref="W21:W24"/>
    <mergeCell ref="H15:J15"/>
    <mergeCell ref="H16:J16"/>
    <mergeCell ref="H17:J17"/>
    <mergeCell ref="K17:L17"/>
    <mergeCell ref="P54:AB54"/>
    <mergeCell ref="Q51:AB51"/>
    <mergeCell ref="V19:W19"/>
    <mergeCell ref="Z19:AA19"/>
    <mergeCell ref="X19:Y19"/>
    <mergeCell ref="B35:S35"/>
    <mergeCell ref="Q46:AB46"/>
    <mergeCell ref="X16:Y16"/>
    <mergeCell ref="X17:Y17"/>
    <mergeCell ref="Z18:AA18"/>
    <mergeCell ref="R29:S29"/>
    <mergeCell ref="Y21:Y23"/>
    <mergeCell ref="AA21:AA23"/>
    <mergeCell ref="Z21:Z24"/>
    <mergeCell ref="U21:U24"/>
    <mergeCell ref="P43:AB43"/>
    <mergeCell ref="K28:L28"/>
    <mergeCell ref="T18:U18"/>
    <mergeCell ref="T17:U17"/>
    <mergeCell ref="V15:W15"/>
    <mergeCell ref="B56:AB56"/>
    <mergeCell ref="B20:AB20"/>
    <mergeCell ref="B36:AB36"/>
    <mergeCell ref="P45:AB45"/>
    <mergeCell ref="P53:AB53"/>
    <mergeCell ref="O34:P34"/>
    <mergeCell ref="R33:S33"/>
    <mergeCell ref="O27:P27"/>
    <mergeCell ref="O28:P28"/>
    <mergeCell ref="M27:N27"/>
    <mergeCell ref="E34:F34"/>
    <mergeCell ref="C32:D32"/>
    <mergeCell ref="E31:F31"/>
    <mergeCell ref="E32:F32"/>
    <mergeCell ref="H30:J30"/>
    <mergeCell ref="H31:J31"/>
    <mergeCell ref="H32:J32"/>
    <mergeCell ref="Q44:AB44"/>
    <mergeCell ref="H33:J33"/>
    <mergeCell ref="H34:J34"/>
    <mergeCell ref="K33:L33"/>
    <mergeCell ref="K34:L34"/>
    <mergeCell ref="R30:S30"/>
    <mergeCell ref="C44:K44"/>
    <mergeCell ref="P17:Q17"/>
    <mergeCell ref="P18:Q18"/>
    <mergeCell ref="M19:O19"/>
    <mergeCell ref="C27:D27"/>
    <mergeCell ref="C28:D28"/>
    <mergeCell ref="C29:D29"/>
    <mergeCell ref="B19:F19"/>
    <mergeCell ref="R25:S25"/>
    <mergeCell ref="Q21:Q24"/>
    <mergeCell ref="P19:Q19"/>
    <mergeCell ref="R26:S26"/>
    <mergeCell ref="O26:P26"/>
    <mergeCell ref="M26:N26"/>
    <mergeCell ref="M29:N29"/>
    <mergeCell ref="O29:P29"/>
    <mergeCell ref="R27:S27"/>
    <mergeCell ref="R28:S28"/>
    <mergeCell ref="M28:N28"/>
    <mergeCell ref="B53:O53"/>
    <mergeCell ref="O21:P24"/>
    <mergeCell ref="M21:N24"/>
    <mergeCell ref="E26:F26"/>
    <mergeCell ref="K21:L24"/>
    <mergeCell ref="E30:F30"/>
    <mergeCell ref="H29:J29"/>
    <mergeCell ref="C30:D30"/>
    <mergeCell ref="C25:D25"/>
    <mergeCell ref="M25:N25"/>
    <mergeCell ref="K30:L30"/>
    <mergeCell ref="K31:L31"/>
    <mergeCell ref="K32:L32"/>
    <mergeCell ref="M30:N30"/>
    <mergeCell ref="M31:N31"/>
    <mergeCell ref="M32:N32"/>
    <mergeCell ref="O30:P30"/>
    <mergeCell ref="C31:D31"/>
    <mergeCell ref="C33:D33"/>
    <mergeCell ref="C34:D34"/>
    <mergeCell ref="E33:F33"/>
    <mergeCell ref="M33:N33"/>
    <mergeCell ref="O31:P31"/>
    <mergeCell ref="O32:P32"/>
    <mergeCell ref="B7:AB7"/>
    <mergeCell ref="T16:U16"/>
    <mergeCell ref="R16:S16"/>
    <mergeCell ref="R17:S17"/>
    <mergeCell ref="P14:Q14"/>
    <mergeCell ref="E18:F18"/>
    <mergeCell ref="H18:J18"/>
    <mergeCell ref="P12:Q13"/>
    <mergeCell ref="C9:D11"/>
    <mergeCell ref="M9:O11"/>
    <mergeCell ref="H12:J13"/>
    <mergeCell ref="H9:J11"/>
    <mergeCell ref="E16:F16"/>
    <mergeCell ref="H14:J14"/>
    <mergeCell ref="M15:O15"/>
    <mergeCell ref="K15:L15"/>
    <mergeCell ref="P16:Q16"/>
    <mergeCell ref="P15:Q15"/>
    <mergeCell ref="V9:AB10"/>
    <mergeCell ref="X15:Y15"/>
    <mergeCell ref="E17:F17"/>
    <mergeCell ref="K18:L18"/>
    <mergeCell ref="M17:O17"/>
    <mergeCell ref="M18:O18"/>
    <mergeCell ref="Z11:AA11"/>
    <mergeCell ref="R9:U10"/>
    <mergeCell ref="P9:Q11"/>
    <mergeCell ref="H21:J24"/>
    <mergeCell ref="H25:J25"/>
    <mergeCell ref="K25:L25"/>
    <mergeCell ref="G21:G24"/>
    <mergeCell ref="B21:B24"/>
    <mergeCell ref="Q52:AB52"/>
    <mergeCell ref="H19:J19"/>
    <mergeCell ref="C26:D26"/>
    <mergeCell ref="H26:J26"/>
    <mergeCell ref="E27:F27"/>
    <mergeCell ref="E28:F28"/>
    <mergeCell ref="E29:F29"/>
    <mergeCell ref="H27:J27"/>
    <mergeCell ref="H28:J28"/>
    <mergeCell ref="K27:L27"/>
    <mergeCell ref="K29:L29"/>
    <mergeCell ref="O25:P25"/>
    <mergeCell ref="K26:L26"/>
    <mergeCell ref="K19:L19"/>
    <mergeCell ref="R31:S31"/>
    <mergeCell ref="R32:S32"/>
    <mergeCell ref="E14:F14"/>
    <mergeCell ref="G9:G11"/>
    <mergeCell ref="E9:F11"/>
    <mergeCell ref="R12:U12"/>
    <mergeCell ref="T14:U14"/>
    <mergeCell ref="X12:Y13"/>
    <mergeCell ref="V11:W11"/>
    <mergeCell ref="V12:W13"/>
    <mergeCell ref="T11:U11"/>
    <mergeCell ref="R13:S13"/>
    <mergeCell ref="T13:U13"/>
    <mergeCell ref="B3:AB3"/>
    <mergeCell ref="B4:AB4"/>
    <mergeCell ref="B5:AB5"/>
    <mergeCell ref="B6:AB6"/>
    <mergeCell ref="K16:L16"/>
    <mergeCell ref="D12:D13"/>
    <mergeCell ref="C12:C13"/>
    <mergeCell ref="E15:F15"/>
    <mergeCell ref="M16:O16"/>
    <mergeCell ref="E13:F13"/>
    <mergeCell ref="Z12:AA13"/>
    <mergeCell ref="B9:B11"/>
    <mergeCell ref="K12:L13"/>
    <mergeCell ref="K14:L14"/>
    <mergeCell ref="K9:L11"/>
    <mergeCell ref="M12:O13"/>
    <mergeCell ref="AB12:AB13"/>
    <mergeCell ref="R11:S11"/>
    <mergeCell ref="R14:S14"/>
    <mergeCell ref="R15:S15"/>
    <mergeCell ref="T15:U15"/>
    <mergeCell ref="M14:O14"/>
    <mergeCell ref="X11:Y11"/>
    <mergeCell ref="V14:W14"/>
    <mergeCell ref="AB21:AB24"/>
    <mergeCell ref="C46:K46"/>
    <mergeCell ref="C51:K51"/>
    <mergeCell ref="C52:K52"/>
    <mergeCell ref="C39:E39"/>
    <mergeCell ref="C40:E40"/>
    <mergeCell ref="G39:J39"/>
    <mergeCell ref="G40:J40"/>
    <mergeCell ref="B45:O45"/>
    <mergeCell ref="C43:K43"/>
    <mergeCell ref="O33:P33"/>
    <mergeCell ref="R34:S34"/>
    <mergeCell ref="M34:N34"/>
    <mergeCell ref="E25:F25"/>
    <mergeCell ref="E21:F24"/>
    <mergeCell ref="C21:D24"/>
  </mergeCells>
  <phoneticPr fontId="19" type="noConversion"/>
  <conditionalFormatting sqref="X25:X34">
    <cfRule type="cellIs" dxfId="7" priority="2" stopIfTrue="1" operator="equal">
      <formula>"-"</formula>
    </cfRule>
    <cfRule type="cellIs" dxfId="6" priority="4" stopIfTrue="1" operator="greaterThan">
      <formula>O25</formula>
    </cfRule>
  </conditionalFormatting>
  <conditionalFormatting sqref="Z25:Z34">
    <cfRule type="cellIs" dxfId="5" priority="1" stopIfTrue="1" operator="equal">
      <formula>"-"</formula>
    </cfRule>
    <cfRule type="cellIs" dxfId="4" priority="3" stopIfTrue="1" operator="greaterThan">
      <formula>R25</formula>
    </cfRule>
  </conditionalFormatting>
  <printOptions horizontalCentered="1"/>
  <pageMargins left="0.70866141732283472" right="0.70866141732283472" top="0.74803149606299213" bottom="0.74803149606299213" header="0.31496062992125984" footer="0.31496062992125984"/>
  <pageSetup paperSize="9" scale="58" orientation="landscape" r:id="rId1"/>
  <headerFooter scaleWithDoc="0" alignWithMargins="0">
    <oddFooter>&amp;L&amp;"Times New Roman,Normal"&amp;9Belge Numarası :DSM-FRM-003;İlk Yayın Tarihi:13.03.2025;Güncelleme Tarihi :;Güncelleme Numarası:&amp;R&amp;P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3" r:id="rId4" name="Check Box 179">
              <controlPr defaultSize="0" autoFill="0" autoLine="0" autoPict="0">
                <anchor moveWithCells="1">
                  <from>
                    <xdr:col>5</xdr:col>
                    <xdr:colOff>133350</xdr:colOff>
                    <xdr:row>38</xdr:row>
                    <xdr:rowOff>9525</xdr:rowOff>
                  </from>
                  <to>
                    <xdr:col>5</xdr:col>
                    <xdr:colOff>371475</xdr:colOff>
                    <xdr:row>38</xdr:row>
                    <xdr:rowOff>200025</xdr:rowOff>
                  </to>
                </anchor>
              </controlPr>
            </control>
          </mc:Choice>
        </mc:AlternateContent>
        <mc:AlternateContent xmlns:mc="http://schemas.openxmlformats.org/markup-compatibility/2006">
          <mc:Choice Requires="x14">
            <control shapeId="1204" r:id="rId5" name="Check Box 180">
              <controlPr defaultSize="0" autoFill="0" autoLine="0" autoPict="0">
                <anchor moveWithCells="1">
                  <from>
                    <xdr:col>5</xdr:col>
                    <xdr:colOff>133350</xdr:colOff>
                    <xdr:row>39</xdr:row>
                    <xdr:rowOff>9525</xdr:rowOff>
                  </from>
                  <to>
                    <xdr:col>5</xdr:col>
                    <xdr:colOff>371475</xdr:colOff>
                    <xdr:row>39</xdr:row>
                    <xdr:rowOff>200025</xdr:rowOff>
                  </to>
                </anchor>
              </controlPr>
            </control>
          </mc:Choice>
        </mc:AlternateContent>
        <mc:AlternateContent xmlns:mc="http://schemas.openxmlformats.org/markup-compatibility/2006">
          <mc:Choice Requires="x14">
            <control shapeId="1205" r:id="rId6" name="Check Box 181">
              <controlPr defaultSize="0" autoFill="0" autoLine="0" autoPict="0">
                <anchor moveWithCells="1">
                  <from>
                    <xdr:col>10</xdr:col>
                    <xdr:colOff>133350</xdr:colOff>
                    <xdr:row>38</xdr:row>
                    <xdr:rowOff>9525</xdr:rowOff>
                  </from>
                  <to>
                    <xdr:col>10</xdr:col>
                    <xdr:colOff>371475</xdr:colOff>
                    <xdr:row>38</xdr:row>
                    <xdr:rowOff>200025</xdr:rowOff>
                  </to>
                </anchor>
              </controlPr>
            </control>
          </mc:Choice>
        </mc:AlternateContent>
        <mc:AlternateContent xmlns:mc="http://schemas.openxmlformats.org/markup-compatibility/2006">
          <mc:Choice Requires="x14">
            <control shapeId="1206" r:id="rId7" name="Check Box 182">
              <controlPr defaultSize="0" autoFill="0" autoLine="0" autoPict="0">
                <anchor moveWithCells="1">
                  <from>
                    <xdr:col>10</xdr:col>
                    <xdr:colOff>133350</xdr:colOff>
                    <xdr:row>39</xdr:row>
                    <xdr:rowOff>9525</xdr:rowOff>
                  </from>
                  <to>
                    <xdr:col>10</xdr:col>
                    <xdr:colOff>371475</xdr:colOff>
                    <xdr:row>39</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yfa3">
    <tabColor rgb="FF002060"/>
    <pageSetUpPr fitToPage="1"/>
  </sheetPr>
  <dimension ref="B1:AG56"/>
  <sheetViews>
    <sheetView topLeftCell="D10" zoomScale="85" zoomScaleNormal="85" workbookViewId="0">
      <selection activeCell="Z15" sqref="E14:AA15"/>
    </sheetView>
  </sheetViews>
  <sheetFormatPr defaultRowHeight="12.75" x14ac:dyDescent="0.2"/>
  <cols>
    <col min="1" max="1" width="9.140625" style="1"/>
    <col min="2" max="2" width="5.7109375" style="1" customWidth="1"/>
    <col min="3" max="3" width="12.7109375" style="1" customWidth="1"/>
    <col min="4" max="4" width="7.7109375" style="1" customWidth="1"/>
    <col min="5" max="5" width="11.7109375" style="1" customWidth="1"/>
    <col min="6" max="6" width="6.85546875" style="1" customWidth="1"/>
    <col min="7" max="7" width="16.42578125" style="1" customWidth="1"/>
    <col min="8" max="8" width="5.42578125" style="1" customWidth="1"/>
    <col min="9" max="9" width="5.85546875" style="1" customWidth="1"/>
    <col min="10" max="10" width="5.28515625" style="1" customWidth="1"/>
    <col min="11" max="11" width="6.7109375" style="1" customWidth="1"/>
    <col min="12" max="12" width="8.7109375" style="1" customWidth="1"/>
    <col min="13" max="13" width="4" style="1" customWidth="1"/>
    <col min="14" max="14" width="4.42578125" style="1" customWidth="1"/>
    <col min="15" max="16" width="6.7109375" style="1" customWidth="1"/>
    <col min="17" max="17" width="8.5703125" style="1" customWidth="1"/>
    <col min="18" max="19" width="6.7109375" style="1" customWidth="1"/>
    <col min="20" max="21" width="7.140625" style="1" customWidth="1"/>
    <col min="22" max="22" width="6.7109375" style="1" customWidth="1"/>
    <col min="23" max="24" width="12.7109375" style="1" customWidth="1"/>
    <col min="25" max="25" width="6.7109375" style="1" customWidth="1"/>
    <col min="26" max="26" width="12.7109375" style="1" customWidth="1"/>
    <col min="27" max="27" width="6.7109375" style="1" customWidth="1"/>
    <col min="28" max="28" width="18.7109375" style="1" customWidth="1"/>
    <col min="29" max="16384" width="9.140625" style="1"/>
  </cols>
  <sheetData>
    <row r="1" spans="2:28" ht="31.5" customHeight="1" thickBot="1" x14ac:dyDescent="0.25">
      <c r="B1" s="142" t="s">
        <v>162</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row>
    <row r="2" spans="2:28" ht="20.25" customHeight="1" thickTop="1" x14ac:dyDescent="0.2">
      <c r="B2" s="105"/>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7"/>
    </row>
    <row r="3" spans="2:28" ht="15.75" x14ac:dyDescent="0.2">
      <c r="B3" s="432" t="s">
        <v>4</v>
      </c>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4"/>
    </row>
    <row r="4" spans="2:28" ht="15.75" x14ac:dyDescent="0.2">
      <c r="B4" s="432" t="s">
        <v>246</v>
      </c>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4"/>
    </row>
    <row r="5" spans="2:28" ht="15.75" x14ac:dyDescent="0.2">
      <c r="B5" s="432" t="s">
        <v>28</v>
      </c>
      <c r="C5" s="433"/>
      <c r="D5" s="433"/>
      <c r="E5" s="433"/>
      <c r="F5" s="433"/>
      <c r="G5" s="433"/>
      <c r="H5" s="433"/>
      <c r="I5" s="433"/>
      <c r="J5" s="433"/>
      <c r="K5" s="433"/>
      <c r="L5" s="433"/>
      <c r="M5" s="433"/>
      <c r="N5" s="433"/>
      <c r="O5" s="433"/>
      <c r="P5" s="433"/>
      <c r="Q5" s="433"/>
      <c r="R5" s="433"/>
      <c r="S5" s="433"/>
      <c r="T5" s="433"/>
      <c r="U5" s="433"/>
      <c r="V5" s="433"/>
      <c r="W5" s="433"/>
      <c r="X5" s="433"/>
      <c r="Y5" s="433"/>
      <c r="Z5" s="433"/>
      <c r="AA5" s="433"/>
      <c r="AB5" s="434"/>
    </row>
    <row r="6" spans="2:28" ht="15.75" x14ac:dyDescent="0.2">
      <c r="B6" s="432" t="s">
        <v>47</v>
      </c>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4"/>
    </row>
    <row r="7" spans="2:28" x14ac:dyDescent="0.2">
      <c r="B7" s="521"/>
      <c r="C7" s="522"/>
      <c r="D7" s="522"/>
      <c r="E7" s="522"/>
      <c r="F7" s="522"/>
      <c r="G7" s="522"/>
      <c r="H7" s="522"/>
      <c r="I7" s="522"/>
      <c r="J7" s="522"/>
      <c r="K7" s="522"/>
      <c r="L7" s="522"/>
      <c r="M7" s="522"/>
      <c r="N7" s="522"/>
      <c r="O7" s="522"/>
      <c r="P7" s="522"/>
      <c r="Q7" s="522"/>
      <c r="R7" s="522"/>
      <c r="S7" s="522"/>
      <c r="T7" s="522"/>
      <c r="U7" s="522"/>
      <c r="V7" s="522"/>
      <c r="W7" s="522"/>
      <c r="X7" s="522"/>
      <c r="Y7" s="522"/>
      <c r="Z7" s="522"/>
      <c r="AA7" s="522"/>
      <c r="AB7" s="523"/>
    </row>
    <row r="8" spans="2:28" ht="15.75" thickBot="1" x14ac:dyDescent="0.25">
      <c r="B8" s="4"/>
      <c r="C8" s="3"/>
      <c r="D8" s="3"/>
      <c r="E8" s="3"/>
      <c r="F8" s="3"/>
      <c r="G8" s="3"/>
      <c r="H8" s="3"/>
      <c r="I8" s="3"/>
      <c r="J8" s="3"/>
      <c r="K8" s="3"/>
      <c r="L8" s="3"/>
      <c r="M8" s="3"/>
      <c r="N8" s="3"/>
      <c r="O8" s="3"/>
      <c r="P8" s="3"/>
      <c r="Q8" s="3"/>
      <c r="R8" s="3"/>
      <c r="S8" s="3"/>
      <c r="T8" s="3"/>
      <c r="U8" s="3"/>
      <c r="V8" s="3"/>
      <c r="W8" s="3"/>
      <c r="X8" s="3"/>
      <c r="Y8" s="3"/>
      <c r="Z8" s="3"/>
      <c r="AA8" s="3"/>
      <c r="AB8" s="144" t="s">
        <v>154</v>
      </c>
    </row>
    <row r="9" spans="2:28" ht="19.5" customHeight="1" thickTop="1" x14ac:dyDescent="0.2">
      <c r="B9" s="448" t="s">
        <v>5</v>
      </c>
      <c r="C9" s="530" t="s">
        <v>29</v>
      </c>
      <c r="D9" s="530"/>
      <c r="E9" s="456" t="s">
        <v>7</v>
      </c>
      <c r="F9" s="457"/>
      <c r="G9" s="476" t="s">
        <v>8</v>
      </c>
      <c r="H9" s="456" t="s">
        <v>9</v>
      </c>
      <c r="I9" s="542"/>
      <c r="J9" s="457"/>
      <c r="K9" s="456" t="s">
        <v>10</v>
      </c>
      <c r="L9" s="457"/>
      <c r="M9" s="499" t="s">
        <v>11</v>
      </c>
      <c r="N9" s="533"/>
      <c r="O9" s="500"/>
      <c r="P9" s="499" t="s">
        <v>12</v>
      </c>
      <c r="Q9" s="500"/>
      <c r="R9" s="493" t="s">
        <v>13</v>
      </c>
      <c r="S9" s="494"/>
      <c r="T9" s="494"/>
      <c r="U9" s="495"/>
      <c r="V9" s="499" t="s">
        <v>95</v>
      </c>
      <c r="W9" s="533"/>
      <c r="X9" s="533"/>
      <c r="Y9" s="533"/>
      <c r="Z9" s="533"/>
      <c r="AA9" s="533"/>
      <c r="AB9" s="500"/>
    </row>
    <row r="10" spans="2:28" ht="14.25" customHeight="1" thickBot="1" x14ac:dyDescent="0.25">
      <c r="B10" s="449"/>
      <c r="C10" s="531"/>
      <c r="D10" s="531"/>
      <c r="E10" s="458"/>
      <c r="F10" s="459"/>
      <c r="G10" s="477"/>
      <c r="H10" s="458"/>
      <c r="I10" s="543"/>
      <c r="J10" s="459"/>
      <c r="K10" s="458"/>
      <c r="L10" s="459"/>
      <c r="M10" s="501"/>
      <c r="N10" s="534"/>
      <c r="O10" s="502"/>
      <c r="P10" s="501"/>
      <c r="Q10" s="502"/>
      <c r="R10" s="496"/>
      <c r="S10" s="497"/>
      <c r="T10" s="497"/>
      <c r="U10" s="498"/>
      <c r="V10" s="545"/>
      <c r="W10" s="546"/>
      <c r="X10" s="546"/>
      <c r="Y10" s="546"/>
      <c r="Z10" s="546"/>
      <c r="AA10" s="546"/>
      <c r="AB10" s="547"/>
    </row>
    <row r="11" spans="2:28" ht="20.25" customHeight="1" thickBot="1" x14ac:dyDescent="0.25">
      <c r="B11" s="449"/>
      <c r="C11" s="532"/>
      <c r="D11" s="532"/>
      <c r="E11" s="458"/>
      <c r="F11" s="459"/>
      <c r="G11" s="477"/>
      <c r="H11" s="460"/>
      <c r="I11" s="544"/>
      <c r="J11" s="461"/>
      <c r="K11" s="460"/>
      <c r="L11" s="461"/>
      <c r="M11" s="503"/>
      <c r="N11" s="535"/>
      <c r="O11" s="504"/>
      <c r="P11" s="503"/>
      <c r="Q11" s="504"/>
      <c r="R11" s="466" t="s">
        <v>0</v>
      </c>
      <c r="S11" s="467"/>
      <c r="T11" s="486" t="s">
        <v>14</v>
      </c>
      <c r="U11" s="487"/>
      <c r="V11" s="482" t="s">
        <v>98</v>
      </c>
      <c r="W11" s="483"/>
      <c r="X11" s="471">
        <f>T35+U35</f>
        <v>0</v>
      </c>
      <c r="Y11" s="472"/>
      <c r="Z11" s="491" t="s">
        <v>92</v>
      </c>
      <c r="AA11" s="492"/>
      <c r="AB11" s="225" t="e">
        <f>Z19/X11</f>
        <v>#DIV/0!</v>
      </c>
    </row>
    <row r="12" spans="2:28" ht="12.75" customHeight="1" thickTop="1" x14ac:dyDescent="0.2">
      <c r="B12" s="226"/>
      <c r="C12" s="439" t="s">
        <v>6</v>
      </c>
      <c r="D12" s="437" t="s">
        <v>1</v>
      </c>
      <c r="E12" s="227"/>
      <c r="F12" s="228"/>
      <c r="G12" s="229"/>
      <c r="H12" s="536">
        <v>1.18</v>
      </c>
      <c r="I12" s="537"/>
      <c r="J12" s="538"/>
      <c r="K12" s="450">
        <v>1</v>
      </c>
      <c r="L12" s="451"/>
      <c r="M12" s="450">
        <v>0.01</v>
      </c>
      <c r="N12" s="462"/>
      <c r="O12" s="451"/>
      <c r="P12" s="450">
        <v>0.05</v>
      </c>
      <c r="Q12" s="451"/>
      <c r="R12" s="478">
        <v>0.3</v>
      </c>
      <c r="S12" s="479"/>
      <c r="T12" s="480"/>
      <c r="U12" s="481"/>
      <c r="V12" s="484">
        <f>K12-(M12+P12+R13+T13)</f>
        <v>0.64</v>
      </c>
      <c r="W12" s="485"/>
      <c r="X12" s="444" t="s">
        <v>87</v>
      </c>
      <c r="Y12" s="445"/>
      <c r="Z12" s="444" t="s">
        <v>85</v>
      </c>
      <c r="AA12" s="445"/>
      <c r="AB12" s="464" t="s">
        <v>96</v>
      </c>
    </row>
    <row r="13" spans="2:28" ht="12.75" customHeight="1" thickBot="1" x14ac:dyDescent="0.25">
      <c r="B13" s="230"/>
      <c r="C13" s="440"/>
      <c r="D13" s="438"/>
      <c r="E13" s="440"/>
      <c r="F13" s="443"/>
      <c r="G13" s="231"/>
      <c r="H13" s="539"/>
      <c r="I13" s="540"/>
      <c r="J13" s="541"/>
      <c r="K13" s="452"/>
      <c r="L13" s="453"/>
      <c r="M13" s="452"/>
      <c r="N13" s="463"/>
      <c r="O13" s="453"/>
      <c r="P13" s="452"/>
      <c r="Q13" s="453"/>
      <c r="R13" s="488">
        <v>0.1</v>
      </c>
      <c r="S13" s="489"/>
      <c r="T13" s="488">
        <v>0.2</v>
      </c>
      <c r="U13" s="490"/>
      <c r="V13" s="452"/>
      <c r="W13" s="453"/>
      <c r="X13" s="446"/>
      <c r="Y13" s="447"/>
      <c r="Z13" s="446"/>
      <c r="AA13" s="447"/>
      <c r="AB13" s="465"/>
    </row>
    <row r="14" spans="2:28" ht="18" customHeight="1" thickTop="1" x14ac:dyDescent="0.2">
      <c r="B14" s="95" t="s">
        <v>15</v>
      </c>
      <c r="C14" s="96">
        <v>42736</v>
      </c>
      <c r="D14" s="97" t="s">
        <v>197</v>
      </c>
      <c r="E14" s="475"/>
      <c r="F14" s="475"/>
      <c r="G14" s="98"/>
      <c r="H14" s="454"/>
      <c r="I14" s="468"/>
      <c r="J14" s="455"/>
      <c r="K14" s="454"/>
      <c r="L14" s="455"/>
      <c r="M14" s="454"/>
      <c r="N14" s="468"/>
      <c r="O14" s="455"/>
      <c r="P14" s="526"/>
      <c r="Q14" s="526"/>
      <c r="R14" s="454"/>
      <c r="S14" s="468"/>
      <c r="T14" s="473"/>
      <c r="U14" s="474"/>
      <c r="V14" s="473"/>
      <c r="W14" s="474"/>
      <c r="X14" s="473"/>
      <c r="Y14" s="474"/>
      <c r="Z14" s="473"/>
      <c r="AA14" s="455"/>
      <c r="AB14" s="99">
        <f>V14-Z14</f>
        <v>0</v>
      </c>
    </row>
    <row r="15" spans="2:28" ht="18" customHeight="1" x14ac:dyDescent="0.2">
      <c r="B15" s="100" t="s">
        <v>16</v>
      </c>
      <c r="C15" s="101"/>
      <c r="D15" s="102"/>
      <c r="E15" s="441"/>
      <c r="F15" s="441"/>
      <c r="G15" s="103"/>
      <c r="H15" s="435"/>
      <c r="I15" s="442"/>
      <c r="J15" s="436"/>
      <c r="K15" s="435"/>
      <c r="L15" s="436"/>
      <c r="M15" s="435"/>
      <c r="N15" s="442"/>
      <c r="O15" s="436"/>
      <c r="P15" s="435"/>
      <c r="Q15" s="436"/>
      <c r="R15" s="435"/>
      <c r="S15" s="442"/>
      <c r="T15" s="469"/>
      <c r="U15" s="470"/>
      <c r="V15" s="469"/>
      <c r="W15" s="470"/>
      <c r="X15" s="469"/>
      <c r="Y15" s="470"/>
      <c r="Z15" s="469"/>
      <c r="AA15" s="586"/>
      <c r="AB15" s="104">
        <f>V15-Z15</f>
        <v>0</v>
      </c>
    </row>
    <row r="16" spans="2:28" ht="18" customHeight="1" x14ac:dyDescent="0.2">
      <c r="B16" s="100" t="s">
        <v>17</v>
      </c>
      <c r="C16" s="101"/>
      <c r="D16" s="102"/>
      <c r="E16" s="441"/>
      <c r="F16" s="441"/>
      <c r="G16" s="103"/>
      <c r="H16" s="435">
        <f>G16-K16</f>
        <v>0</v>
      </c>
      <c r="I16" s="442"/>
      <c r="J16" s="436"/>
      <c r="K16" s="435">
        <f>G16/H$12</f>
        <v>0</v>
      </c>
      <c r="L16" s="436"/>
      <c r="M16" s="435">
        <f>$K16*M$12</f>
        <v>0</v>
      </c>
      <c r="N16" s="442"/>
      <c r="O16" s="436"/>
      <c r="P16" s="435">
        <f>$K16*P$12</f>
        <v>0</v>
      </c>
      <c r="Q16" s="436"/>
      <c r="R16" s="435">
        <f>$K16*R$13</f>
        <v>0</v>
      </c>
      <c r="S16" s="442"/>
      <c r="T16" s="524">
        <f>$K16*T$13</f>
        <v>0</v>
      </c>
      <c r="U16" s="525"/>
      <c r="V16" s="524">
        <f>K16*V$12</f>
        <v>0</v>
      </c>
      <c r="W16" s="525"/>
      <c r="X16" s="524">
        <v>0</v>
      </c>
      <c r="Y16" s="525"/>
      <c r="Z16" s="524">
        <f>V16-X16</f>
        <v>0</v>
      </c>
      <c r="AA16" s="436"/>
      <c r="AB16" s="104">
        <f>V16-Z16</f>
        <v>0</v>
      </c>
    </row>
    <row r="17" spans="2:28" ht="18" customHeight="1" x14ac:dyDescent="0.2">
      <c r="B17" s="100" t="s">
        <v>18</v>
      </c>
      <c r="C17" s="101"/>
      <c r="D17" s="102"/>
      <c r="E17" s="441"/>
      <c r="F17" s="441"/>
      <c r="G17" s="103">
        <v>0</v>
      </c>
      <c r="H17" s="435">
        <f>G17-K17</f>
        <v>0</v>
      </c>
      <c r="I17" s="442"/>
      <c r="J17" s="436"/>
      <c r="K17" s="435">
        <f>G17/H$12</f>
        <v>0</v>
      </c>
      <c r="L17" s="436"/>
      <c r="M17" s="435">
        <f>$K17*M$12</f>
        <v>0</v>
      </c>
      <c r="N17" s="442"/>
      <c r="O17" s="436"/>
      <c r="P17" s="435">
        <f>$K17*P$12</f>
        <v>0</v>
      </c>
      <c r="Q17" s="436"/>
      <c r="R17" s="435">
        <f>$K17*R$13</f>
        <v>0</v>
      </c>
      <c r="S17" s="442"/>
      <c r="T17" s="524">
        <f>$K17*T$13</f>
        <v>0</v>
      </c>
      <c r="U17" s="525"/>
      <c r="V17" s="524">
        <f>K17*V$12</f>
        <v>0</v>
      </c>
      <c r="W17" s="525"/>
      <c r="X17" s="524">
        <v>0</v>
      </c>
      <c r="Y17" s="525"/>
      <c r="Z17" s="524">
        <f>V17-X17</f>
        <v>0</v>
      </c>
      <c r="AA17" s="436"/>
      <c r="AB17" s="104">
        <f>V17-Z17</f>
        <v>0</v>
      </c>
    </row>
    <row r="18" spans="2:28" ht="18" customHeight="1" thickBot="1" x14ac:dyDescent="0.25">
      <c r="B18" s="100" t="s">
        <v>19</v>
      </c>
      <c r="C18" s="101"/>
      <c r="D18" s="102"/>
      <c r="E18" s="441"/>
      <c r="F18" s="441"/>
      <c r="G18" s="103">
        <v>0</v>
      </c>
      <c r="H18" s="527">
        <f>G18-K18</f>
        <v>0</v>
      </c>
      <c r="I18" s="528"/>
      <c r="J18" s="529"/>
      <c r="K18" s="527">
        <f>G18/H$12</f>
        <v>0</v>
      </c>
      <c r="L18" s="529"/>
      <c r="M18" s="527">
        <f>$K18*M$12</f>
        <v>0</v>
      </c>
      <c r="N18" s="528"/>
      <c r="O18" s="529"/>
      <c r="P18" s="567">
        <f>K18*P$12</f>
        <v>0</v>
      </c>
      <c r="Q18" s="567"/>
      <c r="R18" s="435">
        <f>$K18*R$13</f>
        <v>0</v>
      </c>
      <c r="S18" s="442"/>
      <c r="T18" s="524">
        <f>$K18*T$13</f>
        <v>0</v>
      </c>
      <c r="U18" s="525"/>
      <c r="V18" s="583">
        <f>K18*V$12</f>
        <v>0</v>
      </c>
      <c r="W18" s="587"/>
      <c r="X18" s="583">
        <v>0</v>
      </c>
      <c r="Y18" s="587"/>
      <c r="Z18" s="583">
        <f>V18-X18</f>
        <v>0</v>
      </c>
      <c r="AA18" s="529"/>
      <c r="AB18" s="104">
        <f>V18-Z18</f>
        <v>0</v>
      </c>
    </row>
    <row r="19" spans="2:28" ht="18" customHeight="1" thickTop="1" thickBot="1" x14ac:dyDescent="0.25">
      <c r="B19" s="568" t="s">
        <v>2</v>
      </c>
      <c r="C19" s="568"/>
      <c r="D19" s="568"/>
      <c r="E19" s="568"/>
      <c r="F19" s="568"/>
      <c r="G19" s="218">
        <f>SUM(G14:G18)</f>
        <v>0</v>
      </c>
      <c r="H19" s="511">
        <f>SUM(H14:H18)</f>
        <v>0</v>
      </c>
      <c r="I19" s="512"/>
      <c r="J19" s="513"/>
      <c r="K19" s="511">
        <f>SUM(K14:K18)</f>
        <v>0</v>
      </c>
      <c r="L19" s="513"/>
      <c r="M19" s="511">
        <f>SUM(M14:O18)</f>
        <v>0</v>
      </c>
      <c r="N19" s="512"/>
      <c r="O19" s="513"/>
      <c r="P19" s="511">
        <f>SUM(P14:P18)</f>
        <v>0</v>
      </c>
      <c r="Q19" s="513"/>
      <c r="R19" s="511">
        <f>SUM(R14:R18)</f>
        <v>0</v>
      </c>
      <c r="S19" s="512"/>
      <c r="T19" s="511">
        <f>SUM(T14:T18)</f>
        <v>0</v>
      </c>
      <c r="U19" s="513"/>
      <c r="V19" s="511">
        <f>SUM(V14:W18)</f>
        <v>0</v>
      </c>
      <c r="W19" s="513"/>
      <c r="X19" s="511">
        <f>SUM(X14:Y18)</f>
        <v>0</v>
      </c>
      <c r="Y19" s="513"/>
      <c r="Z19" s="511">
        <f>SUM(Z14:Z18)</f>
        <v>0</v>
      </c>
      <c r="AA19" s="513"/>
      <c r="AB19" s="218">
        <f>SUM(AB14:AB18)</f>
        <v>0</v>
      </c>
    </row>
    <row r="20" spans="2:28" ht="12" customHeight="1" thickTop="1" thickBot="1" x14ac:dyDescent="0.25">
      <c r="B20" s="570"/>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2"/>
    </row>
    <row r="21" spans="2:28" ht="10.5" customHeight="1" thickTop="1" x14ac:dyDescent="0.2">
      <c r="B21" s="507" t="s">
        <v>5</v>
      </c>
      <c r="C21" s="564" t="s">
        <v>3</v>
      </c>
      <c r="D21" s="564"/>
      <c r="E21" s="564" t="s">
        <v>88</v>
      </c>
      <c r="F21" s="564"/>
      <c r="G21" s="422" t="s">
        <v>90</v>
      </c>
      <c r="H21" s="422" t="s">
        <v>57</v>
      </c>
      <c r="I21" s="422"/>
      <c r="J21" s="422"/>
      <c r="K21" s="551" t="s">
        <v>89</v>
      </c>
      <c r="L21" s="552"/>
      <c r="M21" s="548" t="s">
        <v>101</v>
      </c>
      <c r="N21" s="548"/>
      <c r="O21" s="422" t="s">
        <v>97</v>
      </c>
      <c r="P21" s="422"/>
      <c r="Q21" s="548" t="s">
        <v>102</v>
      </c>
      <c r="R21" s="422" t="s">
        <v>91</v>
      </c>
      <c r="S21" s="422"/>
      <c r="T21" s="422" t="s">
        <v>134</v>
      </c>
      <c r="U21" s="422" t="s">
        <v>135</v>
      </c>
      <c r="V21" s="548" t="s">
        <v>99</v>
      </c>
      <c r="W21" s="422" t="s">
        <v>92</v>
      </c>
      <c r="X21" s="422" t="s">
        <v>94</v>
      </c>
      <c r="Y21" s="584" t="s">
        <v>103</v>
      </c>
      <c r="Z21" s="422" t="s">
        <v>93</v>
      </c>
      <c r="AA21" s="584" t="s">
        <v>103</v>
      </c>
      <c r="AB21" s="422" t="s">
        <v>100</v>
      </c>
    </row>
    <row r="22" spans="2:28" ht="10.5" customHeight="1" x14ac:dyDescent="0.2">
      <c r="B22" s="508"/>
      <c r="C22" s="565"/>
      <c r="D22" s="565"/>
      <c r="E22" s="565"/>
      <c r="F22" s="565"/>
      <c r="G22" s="423"/>
      <c r="H22" s="423"/>
      <c r="I22" s="423"/>
      <c r="J22" s="423"/>
      <c r="K22" s="553"/>
      <c r="L22" s="554"/>
      <c r="M22" s="549"/>
      <c r="N22" s="549"/>
      <c r="O22" s="423"/>
      <c r="P22" s="423"/>
      <c r="Q22" s="549"/>
      <c r="R22" s="423"/>
      <c r="S22" s="423"/>
      <c r="T22" s="423"/>
      <c r="U22" s="423"/>
      <c r="V22" s="549"/>
      <c r="W22" s="423"/>
      <c r="X22" s="423"/>
      <c r="Y22" s="585"/>
      <c r="Z22" s="423"/>
      <c r="AA22" s="585"/>
      <c r="AB22" s="423"/>
    </row>
    <row r="23" spans="2:28" ht="10.5" customHeight="1" x14ac:dyDescent="0.2">
      <c r="B23" s="508"/>
      <c r="C23" s="565"/>
      <c r="D23" s="565"/>
      <c r="E23" s="565"/>
      <c r="F23" s="565"/>
      <c r="G23" s="423"/>
      <c r="H23" s="423"/>
      <c r="I23" s="423"/>
      <c r="J23" s="423"/>
      <c r="K23" s="553"/>
      <c r="L23" s="554"/>
      <c r="M23" s="549"/>
      <c r="N23" s="549"/>
      <c r="O23" s="423"/>
      <c r="P23" s="423"/>
      <c r="Q23" s="549"/>
      <c r="R23" s="423"/>
      <c r="S23" s="423"/>
      <c r="T23" s="423"/>
      <c r="U23" s="423"/>
      <c r="V23" s="549"/>
      <c r="W23" s="423"/>
      <c r="X23" s="423"/>
      <c r="Y23" s="585"/>
      <c r="Z23" s="423"/>
      <c r="AA23" s="585"/>
      <c r="AB23" s="423"/>
    </row>
    <row r="24" spans="2:28" ht="10.5" customHeight="1" thickBot="1" x14ac:dyDescent="0.25">
      <c r="B24" s="509"/>
      <c r="C24" s="566"/>
      <c r="D24" s="566"/>
      <c r="E24" s="566"/>
      <c r="F24" s="566"/>
      <c r="G24" s="424"/>
      <c r="H24" s="424"/>
      <c r="I24" s="424"/>
      <c r="J24" s="424"/>
      <c r="K24" s="555"/>
      <c r="L24" s="556"/>
      <c r="M24" s="550"/>
      <c r="N24" s="550"/>
      <c r="O24" s="424"/>
      <c r="P24" s="424"/>
      <c r="Q24" s="550"/>
      <c r="R24" s="424"/>
      <c r="S24" s="424"/>
      <c r="T24" s="424"/>
      <c r="U24" s="424"/>
      <c r="V24" s="550"/>
      <c r="W24" s="424"/>
      <c r="X24" s="424"/>
      <c r="Y24" s="224" t="s">
        <v>44</v>
      </c>
      <c r="Z24" s="424"/>
      <c r="AA24" s="224" t="s">
        <v>45</v>
      </c>
      <c r="AB24" s="424"/>
    </row>
    <row r="25" spans="2:28" ht="18" customHeight="1" thickTop="1" x14ac:dyDescent="0.2">
      <c r="B25" s="87" t="s">
        <v>15</v>
      </c>
      <c r="C25" s="505" t="s">
        <v>150</v>
      </c>
      <c r="D25" s="505"/>
      <c r="E25" s="563"/>
      <c r="F25" s="563"/>
      <c r="G25" s="87"/>
      <c r="H25" s="505"/>
      <c r="I25" s="505"/>
      <c r="J25" s="505"/>
      <c r="K25" s="506"/>
      <c r="L25" s="506"/>
      <c r="M25" s="557"/>
      <c r="N25" s="558"/>
      <c r="O25" s="506"/>
      <c r="P25" s="506"/>
      <c r="Q25" s="129"/>
      <c r="R25" s="506"/>
      <c r="S25" s="506"/>
      <c r="T25" s="133"/>
      <c r="U25" s="133"/>
      <c r="V25" s="133"/>
      <c r="W25" s="127"/>
      <c r="X25" s="90"/>
      <c r="Y25" s="126"/>
      <c r="Z25" s="90"/>
      <c r="AA25" s="126"/>
      <c r="AB25" s="92"/>
    </row>
    <row r="26" spans="2:28" ht="18" customHeight="1" x14ac:dyDescent="0.2">
      <c r="B26" s="88" t="s">
        <v>16</v>
      </c>
      <c r="C26" s="514" t="s">
        <v>151</v>
      </c>
      <c r="D26" s="515"/>
      <c r="E26" s="517"/>
      <c r="F26" s="518"/>
      <c r="G26" s="88"/>
      <c r="H26" s="514"/>
      <c r="I26" s="516"/>
      <c r="J26" s="515"/>
      <c r="K26" s="519"/>
      <c r="L26" s="520"/>
      <c r="M26" s="557"/>
      <c r="N26" s="558"/>
      <c r="O26" s="519"/>
      <c r="P26" s="520"/>
      <c r="Q26" s="91"/>
      <c r="R26" s="519"/>
      <c r="S26" s="520"/>
      <c r="T26" s="134"/>
      <c r="U26" s="134"/>
      <c r="V26" s="134"/>
      <c r="W26" s="127"/>
      <c r="X26" s="92"/>
      <c r="Y26" s="126"/>
      <c r="Z26" s="92"/>
      <c r="AA26" s="126"/>
      <c r="AB26" s="92"/>
    </row>
    <row r="27" spans="2:28" ht="18" customHeight="1" x14ac:dyDescent="0.2">
      <c r="B27" s="88" t="s">
        <v>17</v>
      </c>
      <c r="C27" s="514" t="s">
        <v>152</v>
      </c>
      <c r="D27" s="515"/>
      <c r="E27" s="517"/>
      <c r="F27" s="518"/>
      <c r="G27" s="88"/>
      <c r="H27" s="514"/>
      <c r="I27" s="516"/>
      <c r="J27" s="515"/>
      <c r="K27" s="519"/>
      <c r="L27" s="520"/>
      <c r="M27" s="557"/>
      <c r="N27" s="558"/>
      <c r="O27" s="519"/>
      <c r="P27" s="520"/>
      <c r="Q27" s="91"/>
      <c r="R27" s="519"/>
      <c r="S27" s="520"/>
      <c r="T27" s="134"/>
      <c r="U27" s="134"/>
      <c r="V27" s="134"/>
      <c r="W27" s="127"/>
      <c r="X27" s="92"/>
      <c r="Y27" s="126"/>
      <c r="Z27" s="92"/>
      <c r="AA27" s="126"/>
      <c r="AB27" s="92"/>
    </row>
    <row r="28" spans="2:28" ht="18" customHeight="1" x14ac:dyDescent="0.2">
      <c r="B28" s="88" t="s">
        <v>18</v>
      </c>
      <c r="C28" s="514"/>
      <c r="D28" s="515"/>
      <c r="E28" s="517"/>
      <c r="F28" s="518"/>
      <c r="G28" s="88"/>
      <c r="H28" s="514"/>
      <c r="I28" s="516"/>
      <c r="J28" s="515"/>
      <c r="K28" s="519"/>
      <c r="L28" s="520"/>
      <c r="M28" s="557"/>
      <c r="N28" s="558"/>
      <c r="O28" s="519"/>
      <c r="P28" s="520"/>
      <c r="Q28" s="91"/>
      <c r="R28" s="519"/>
      <c r="S28" s="520"/>
      <c r="T28" s="134"/>
      <c r="U28" s="134"/>
      <c r="V28" s="134"/>
      <c r="W28" s="127"/>
      <c r="X28" s="92"/>
      <c r="Y28" s="126"/>
      <c r="Z28" s="92"/>
      <c r="AA28" s="126"/>
      <c r="AB28" s="92"/>
    </row>
    <row r="29" spans="2:28" ht="18" customHeight="1" x14ac:dyDescent="0.2">
      <c r="B29" s="88" t="s">
        <v>19</v>
      </c>
      <c r="C29" s="514"/>
      <c r="D29" s="515"/>
      <c r="E29" s="517"/>
      <c r="F29" s="518"/>
      <c r="G29" s="88"/>
      <c r="H29" s="514"/>
      <c r="I29" s="516"/>
      <c r="J29" s="515"/>
      <c r="K29" s="519"/>
      <c r="L29" s="520"/>
      <c r="M29" s="557"/>
      <c r="N29" s="558"/>
      <c r="O29" s="519"/>
      <c r="P29" s="520"/>
      <c r="Q29" s="91"/>
      <c r="R29" s="519"/>
      <c r="S29" s="520"/>
      <c r="T29" s="134"/>
      <c r="U29" s="134"/>
      <c r="V29" s="134"/>
      <c r="W29" s="127"/>
      <c r="X29" s="92"/>
      <c r="Y29" s="126"/>
      <c r="Z29" s="92"/>
      <c r="AA29" s="126"/>
      <c r="AB29" s="92"/>
    </row>
    <row r="30" spans="2:28" ht="18" customHeight="1" x14ac:dyDescent="0.2">
      <c r="B30" s="88" t="s">
        <v>20</v>
      </c>
      <c r="C30" s="514"/>
      <c r="D30" s="515"/>
      <c r="E30" s="517"/>
      <c r="F30" s="518"/>
      <c r="G30" s="88"/>
      <c r="H30" s="514"/>
      <c r="I30" s="516"/>
      <c r="J30" s="515"/>
      <c r="K30" s="519"/>
      <c r="L30" s="520"/>
      <c r="M30" s="557">
        <f>IF(H30&lt;&gt;"",VLOOKUP(H30,Veriler!$B$4:$D$12,2,FALSE),0)</f>
        <v>0</v>
      </c>
      <c r="N30" s="558"/>
      <c r="O30" s="519">
        <f t="shared" ref="O26:O34" si="0">K30*M30%</f>
        <v>0</v>
      </c>
      <c r="P30" s="520"/>
      <c r="Q30" s="91">
        <f>IF(H30&lt;&gt;"",VLOOKUP(H30,Veriler!$B$4:$D$12,3,FALSE),0)</f>
        <v>0</v>
      </c>
      <c r="R30" s="519">
        <f t="shared" ref="R26:R34" si="1">K30*Q30%</f>
        <v>0</v>
      </c>
      <c r="S30" s="520"/>
      <c r="T30" s="134">
        <v>0</v>
      </c>
      <c r="U30" s="134">
        <v>0</v>
      </c>
      <c r="V30" s="134" t="str">
        <f t="shared" ref="V26:V34" si="2">IF(T30+U30&gt;0,T30+U30,"-")</f>
        <v>-</v>
      </c>
      <c r="W30" s="127" t="str">
        <f t="shared" ref="W25:W30" si="3">IF(V30="-","-",AB$11)</f>
        <v>-</v>
      </c>
      <c r="X30" s="92" t="str">
        <f t="shared" ref="X26:X34" si="4">IF(T30=0,"-",T30*W30)</f>
        <v>-</v>
      </c>
      <c r="Y30" s="126" t="str">
        <f t="shared" ref="Y29:Y34" si="5">IF(T30=0,"-",X30/Z$19*100)</f>
        <v>-</v>
      </c>
      <c r="Z30" s="92" t="str">
        <f>IF(U30=0,"-",U30*W30)</f>
        <v>-</v>
      </c>
      <c r="AA30" s="126" t="str">
        <f t="shared" ref="AA26:AA34" si="6">IF(U30=0,"-",Z30/Z$19*100)</f>
        <v>-</v>
      </c>
      <c r="AB30" s="92" t="str">
        <f>IF(X30="-",IF(Z30="-","-",Z30),IF(Z30="-",X30,Z30+X30))</f>
        <v>-</v>
      </c>
    </row>
    <row r="31" spans="2:28" ht="18" customHeight="1" x14ac:dyDescent="0.2">
      <c r="B31" s="88" t="s">
        <v>21</v>
      </c>
      <c r="C31" s="514"/>
      <c r="D31" s="515"/>
      <c r="E31" s="517"/>
      <c r="F31" s="518"/>
      <c r="G31" s="88"/>
      <c r="H31" s="514"/>
      <c r="I31" s="516"/>
      <c r="J31" s="515"/>
      <c r="K31" s="519"/>
      <c r="L31" s="520"/>
      <c r="M31" s="557">
        <f>IF(H31&lt;&gt;"",VLOOKUP(H31,Veriler!$B$4:$D$12,2,FALSE),0)</f>
        <v>0</v>
      </c>
      <c r="N31" s="558"/>
      <c r="O31" s="519">
        <f t="shared" si="0"/>
        <v>0</v>
      </c>
      <c r="P31" s="520"/>
      <c r="Q31" s="91">
        <f>IF(H31&lt;&gt;"",VLOOKUP(H31,Veriler!$B$4:$D$12,3,FALSE),0)</f>
        <v>0</v>
      </c>
      <c r="R31" s="519">
        <f t="shared" si="1"/>
        <v>0</v>
      </c>
      <c r="S31" s="520"/>
      <c r="T31" s="134">
        <v>0</v>
      </c>
      <c r="U31" s="134">
        <v>0</v>
      </c>
      <c r="V31" s="134" t="str">
        <f t="shared" si="2"/>
        <v>-</v>
      </c>
      <c r="W31" s="127" t="str">
        <f>IF(V31="-","-",AB$11)</f>
        <v>-</v>
      </c>
      <c r="X31" s="92" t="str">
        <f t="shared" si="4"/>
        <v>-</v>
      </c>
      <c r="Y31" s="126" t="str">
        <f t="shared" si="5"/>
        <v>-</v>
      </c>
      <c r="Z31" s="92" t="str">
        <f t="shared" ref="Z26:Z34" si="7">IF(U31=0,"-",U31*W31)</f>
        <v>-</v>
      </c>
      <c r="AA31" s="126" t="str">
        <f t="shared" si="6"/>
        <v>-</v>
      </c>
      <c r="AB31" s="92" t="str">
        <f t="shared" ref="AB25:AB34" si="8">IF(X31="-",IF(Z31="-","-",Z31),IF(Z31="-",X31,Z31+X31))</f>
        <v>-</v>
      </c>
    </row>
    <row r="32" spans="2:28" ht="18" customHeight="1" x14ac:dyDescent="0.2">
      <c r="B32" s="88" t="s">
        <v>22</v>
      </c>
      <c r="C32" s="514"/>
      <c r="D32" s="515"/>
      <c r="E32" s="517"/>
      <c r="F32" s="518"/>
      <c r="G32" s="88"/>
      <c r="H32" s="514"/>
      <c r="I32" s="516"/>
      <c r="J32" s="515"/>
      <c r="K32" s="519"/>
      <c r="L32" s="520"/>
      <c r="M32" s="557">
        <f>IF(H32&lt;&gt;"",VLOOKUP(H32,Veriler!$B$4:$D$12,2,FALSE),0)</f>
        <v>0</v>
      </c>
      <c r="N32" s="558"/>
      <c r="O32" s="519">
        <f t="shared" si="0"/>
        <v>0</v>
      </c>
      <c r="P32" s="520"/>
      <c r="Q32" s="91">
        <f>IF(H32&lt;&gt;"",VLOOKUP(H32,Veriler!$B$4:$D$12,3,FALSE),0)</f>
        <v>0</v>
      </c>
      <c r="R32" s="519">
        <f t="shared" si="1"/>
        <v>0</v>
      </c>
      <c r="S32" s="520"/>
      <c r="T32" s="134">
        <v>0</v>
      </c>
      <c r="U32" s="134">
        <v>0</v>
      </c>
      <c r="V32" s="134" t="str">
        <f t="shared" si="2"/>
        <v>-</v>
      </c>
      <c r="W32" s="127" t="str">
        <f>IF(V32="-","-",AB$11)</f>
        <v>-</v>
      </c>
      <c r="X32" s="92" t="str">
        <f t="shared" si="4"/>
        <v>-</v>
      </c>
      <c r="Y32" s="126" t="str">
        <f t="shared" si="5"/>
        <v>-</v>
      </c>
      <c r="Z32" s="92" t="str">
        <f t="shared" si="7"/>
        <v>-</v>
      </c>
      <c r="AA32" s="126" t="str">
        <f t="shared" si="6"/>
        <v>-</v>
      </c>
      <c r="AB32" s="92" t="str">
        <f t="shared" si="8"/>
        <v>-</v>
      </c>
    </row>
    <row r="33" spans="2:33" ht="18" customHeight="1" x14ac:dyDescent="0.2">
      <c r="B33" s="88" t="s">
        <v>23</v>
      </c>
      <c r="C33" s="514"/>
      <c r="D33" s="515"/>
      <c r="E33" s="517"/>
      <c r="F33" s="518"/>
      <c r="G33" s="88"/>
      <c r="H33" s="514"/>
      <c r="I33" s="516"/>
      <c r="J33" s="515"/>
      <c r="K33" s="519"/>
      <c r="L33" s="520"/>
      <c r="M33" s="557">
        <f>IF(H33&lt;&gt;"",VLOOKUP(H33,Veriler!$B$4:$D$12,2,FALSE),0)</f>
        <v>0</v>
      </c>
      <c r="N33" s="558"/>
      <c r="O33" s="519">
        <f t="shared" si="0"/>
        <v>0</v>
      </c>
      <c r="P33" s="520"/>
      <c r="Q33" s="91">
        <f>IF(H33&lt;&gt;"",VLOOKUP(H33,Veriler!$B$4:$D$12,3,FALSE),0)</f>
        <v>0</v>
      </c>
      <c r="R33" s="519">
        <f t="shared" si="1"/>
        <v>0</v>
      </c>
      <c r="S33" s="520"/>
      <c r="T33" s="134">
        <v>0</v>
      </c>
      <c r="U33" s="134">
        <v>0</v>
      </c>
      <c r="V33" s="134" t="str">
        <f t="shared" si="2"/>
        <v>-</v>
      </c>
      <c r="W33" s="127" t="str">
        <f>IF(V33="-","-",AB$11)</f>
        <v>-</v>
      </c>
      <c r="X33" s="92" t="str">
        <f t="shared" si="4"/>
        <v>-</v>
      </c>
      <c r="Y33" s="126" t="str">
        <f t="shared" si="5"/>
        <v>-</v>
      </c>
      <c r="Z33" s="92" t="str">
        <f t="shared" si="7"/>
        <v>-</v>
      </c>
      <c r="AA33" s="126" t="str">
        <f t="shared" si="6"/>
        <v>-</v>
      </c>
      <c r="AB33" s="92" t="str">
        <f t="shared" si="8"/>
        <v>-</v>
      </c>
    </row>
    <row r="34" spans="2:33" ht="18" customHeight="1" thickBot="1" x14ac:dyDescent="0.25">
      <c r="B34" s="89" t="s">
        <v>24</v>
      </c>
      <c r="C34" s="559"/>
      <c r="D34" s="560"/>
      <c r="E34" s="577"/>
      <c r="F34" s="578"/>
      <c r="G34" s="89"/>
      <c r="H34" s="559"/>
      <c r="I34" s="579"/>
      <c r="J34" s="560"/>
      <c r="K34" s="561"/>
      <c r="L34" s="562"/>
      <c r="M34" s="557">
        <f>IF(H34&lt;&gt;"",VLOOKUP(H34,Veriler!$B$4:$D$12,2,FALSE),0)</f>
        <v>0</v>
      </c>
      <c r="N34" s="558"/>
      <c r="O34" s="561">
        <f t="shared" si="0"/>
        <v>0</v>
      </c>
      <c r="P34" s="562"/>
      <c r="Q34" s="130">
        <f>IF(H34&lt;&gt;"",VLOOKUP(H34,Veriler!$B$4:$D$12,3,FALSE),0)</f>
        <v>0</v>
      </c>
      <c r="R34" s="561">
        <f t="shared" si="1"/>
        <v>0</v>
      </c>
      <c r="S34" s="562"/>
      <c r="T34" s="135">
        <v>0</v>
      </c>
      <c r="U34" s="135">
        <v>0</v>
      </c>
      <c r="V34" s="134" t="str">
        <f t="shared" si="2"/>
        <v>-</v>
      </c>
      <c r="W34" s="127" t="str">
        <f>IF(V34="-","-",AB$11)</f>
        <v>-</v>
      </c>
      <c r="X34" s="93" t="str">
        <f t="shared" si="4"/>
        <v>-</v>
      </c>
      <c r="Y34" s="126" t="str">
        <f t="shared" si="5"/>
        <v>-</v>
      </c>
      <c r="Z34" s="93" t="str">
        <f t="shared" si="7"/>
        <v>-</v>
      </c>
      <c r="AA34" s="126" t="str">
        <f t="shared" si="6"/>
        <v>-</v>
      </c>
      <c r="AB34" s="92" t="str">
        <f t="shared" si="8"/>
        <v>-</v>
      </c>
    </row>
    <row r="35" spans="2:33" ht="21" customHeight="1" thickTop="1" thickBot="1" x14ac:dyDescent="0.25">
      <c r="B35" s="580" t="s">
        <v>2</v>
      </c>
      <c r="C35" s="581"/>
      <c r="D35" s="581"/>
      <c r="E35" s="581"/>
      <c r="F35" s="581"/>
      <c r="G35" s="581"/>
      <c r="H35" s="581"/>
      <c r="I35" s="581"/>
      <c r="J35" s="581"/>
      <c r="K35" s="581"/>
      <c r="L35" s="581"/>
      <c r="M35" s="581"/>
      <c r="N35" s="581"/>
      <c r="O35" s="581"/>
      <c r="P35" s="581"/>
      <c r="Q35" s="581"/>
      <c r="R35" s="581"/>
      <c r="S35" s="582"/>
      <c r="T35" s="219">
        <f>SUM(T25:T34)</f>
        <v>0</v>
      </c>
      <c r="U35" s="219">
        <f>SUM(U25:U34)</f>
        <v>0</v>
      </c>
      <c r="V35" s="220">
        <f>SUM(V25:V34)</f>
        <v>0</v>
      </c>
      <c r="W35" s="221"/>
      <c r="X35" s="221">
        <f>SUM(X25:X34)</f>
        <v>0</v>
      </c>
      <c r="Y35" s="222">
        <f>SUM(Y25:Y34)</f>
        <v>0</v>
      </c>
      <c r="Z35" s="221">
        <f>SUM(Z25:Z34)</f>
        <v>0</v>
      </c>
      <c r="AA35" s="223">
        <f>SUM(AA25:AA34)</f>
        <v>0</v>
      </c>
      <c r="AB35" s="221">
        <f>SUM(AB25:AB34)</f>
        <v>0</v>
      </c>
    </row>
    <row r="36" spans="2:33" ht="12" customHeight="1" thickTop="1" thickBot="1" x14ac:dyDescent="0.25">
      <c r="B36" s="573"/>
      <c r="C36" s="574"/>
      <c r="D36" s="574"/>
      <c r="E36" s="574"/>
      <c r="F36" s="574"/>
      <c r="G36" s="574"/>
      <c r="H36" s="574"/>
      <c r="I36" s="574"/>
      <c r="J36" s="574"/>
      <c r="K36" s="574"/>
      <c r="L36" s="574"/>
      <c r="M36" s="574"/>
      <c r="N36" s="574"/>
      <c r="O36" s="574"/>
      <c r="P36" s="574"/>
      <c r="Q36" s="574"/>
      <c r="R36" s="574"/>
      <c r="S36" s="574"/>
      <c r="T36" s="574"/>
      <c r="U36" s="574"/>
      <c r="V36" s="574"/>
      <c r="W36" s="574"/>
      <c r="X36" s="574"/>
      <c r="Y36" s="574"/>
      <c r="Z36" s="574"/>
      <c r="AA36" s="574"/>
      <c r="AB36" s="575"/>
    </row>
    <row r="37" spans="2:33" ht="10.5" customHeight="1" thickTop="1" x14ac:dyDescent="0.2">
      <c r="B37" s="12"/>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86"/>
    </row>
    <row r="38" spans="2:33" ht="10.5" customHeight="1" thickBot="1" x14ac:dyDescent="0.25">
      <c r="B38" s="12"/>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86"/>
    </row>
    <row r="39" spans="2:33" ht="18" customHeight="1" thickTop="1" thickBot="1" x14ac:dyDescent="0.25">
      <c r="B39" s="12"/>
      <c r="C39" s="426" t="s">
        <v>146</v>
      </c>
      <c r="D39" s="427"/>
      <c r="E39" s="427"/>
      <c r="F39" s="232"/>
      <c r="G39" s="428" t="s">
        <v>148</v>
      </c>
      <c r="H39" s="429"/>
      <c r="I39" s="429"/>
      <c r="J39" s="430"/>
      <c r="K39" s="232"/>
      <c r="L39" s="11"/>
      <c r="M39" s="11"/>
      <c r="N39" s="11"/>
      <c r="O39" s="11"/>
      <c r="P39" s="11"/>
      <c r="Q39" s="11"/>
      <c r="R39" s="11"/>
      <c r="S39" s="11"/>
      <c r="T39" s="11"/>
      <c r="U39" s="11"/>
      <c r="V39" s="11"/>
      <c r="W39" s="11"/>
      <c r="X39" s="11"/>
      <c r="Y39" s="11"/>
      <c r="Z39" s="11"/>
      <c r="AA39" s="11"/>
      <c r="AB39" s="86"/>
    </row>
    <row r="40" spans="2:33" ht="18" customHeight="1" thickTop="1" thickBot="1" x14ac:dyDescent="0.25">
      <c r="B40" s="12"/>
      <c r="C40" s="426" t="s">
        <v>147</v>
      </c>
      <c r="D40" s="427"/>
      <c r="E40" s="427"/>
      <c r="F40" s="232"/>
      <c r="G40" s="428" t="s">
        <v>149</v>
      </c>
      <c r="H40" s="429"/>
      <c r="I40" s="429"/>
      <c r="J40" s="430"/>
      <c r="K40" s="232"/>
      <c r="L40" s="11"/>
      <c r="M40" s="11"/>
      <c r="N40" s="11"/>
      <c r="O40" s="11"/>
      <c r="P40" s="11"/>
      <c r="Q40" s="11"/>
      <c r="R40" s="11"/>
      <c r="S40" s="11"/>
      <c r="T40" s="11"/>
      <c r="U40" s="11"/>
      <c r="V40" s="11"/>
      <c r="W40" s="11"/>
      <c r="X40" s="11"/>
      <c r="Y40" s="11"/>
      <c r="Z40" s="11"/>
      <c r="AA40" s="11"/>
      <c r="AB40" s="86"/>
    </row>
    <row r="41" spans="2:33" ht="10.5" customHeight="1" thickTop="1" x14ac:dyDescent="0.2">
      <c r="B41" s="12"/>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86"/>
    </row>
    <row r="42" spans="2:33" ht="10.5" customHeight="1" x14ac:dyDescent="0.2">
      <c r="B42" s="12"/>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86"/>
    </row>
    <row r="43" spans="2:33" ht="21.75" customHeight="1" x14ac:dyDescent="0.2">
      <c r="B43" s="7"/>
      <c r="C43" s="292" t="s">
        <v>145</v>
      </c>
      <c r="D43" s="292"/>
      <c r="E43" s="292"/>
      <c r="F43" s="292"/>
      <c r="G43" s="292"/>
      <c r="H43" s="292"/>
      <c r="I43" s="292"/>
      <c r="J43" s="292"/>
      <c r="K43" s="292"/>
      <c r="P43" s="292"/>
      <c r="Q43" s="292"/>
      <c r="R43" s="292"/>
      <c r="S43" s="292"/>
      <c r="T43" s="292"/>
      <c r="U43" s="292"/>
      <c r="V43" s="292"/>
      <c r="W43" s="292"/>
      <c r="X43" s="292"/>
      <c r="Y43" s="292"/>
      <c r="Z43" s="292"/>
      <c r="AA43" s="292"/>
      <c r="AB43" s="576"/>
    </row>
    <row r="44" spans="2:33" ht="19.5" customHeight="1" x14ac:dyDescent="0.2">
      <c r="B44" s="7"/>
      <c r="C44" s="292" t="s">
        <v>105</v>
      </c>
      <c r="D44" s="292"/>
      <c r="E44" s="292"/>
      <c r="F44" s="292"/>
      <c r="G44" s="292"/>
      <c r="H44" s="292"/>
      <c r="I44" s="292"/>
      <c r="J44" s="292"/>
      <c r="K44" s="292"/>
      <c r="Q44" s="292" t="s">
        <v>106</v>
      </c>
      <c r="R44" s="292"/>
      <c r="S44" s="292"/>
      <c r="T44" s="292"/>
      <c r="U44" s="292"/>
      <c r="V44" s="292"/>
      <c r="W44" s="292"/>
      <c r="X44" s="292"/>
      <c r="Y44" s="292"/>
      <c r="Z44" s="292"/>
      <c r="AA44" s="292"/>
      <c r="AB44" s="576"/>
    </row>
    <row r="45" spans="2:33" x14ac:dyDescent="0.2">
      <c r="B45" s="431"/>
      <c r="C45" s="292"/>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576"/>
      <c r="AC45" s="9"/>
      <c r="AD45" s="9"/>
      <c r="AE45" s="9"/>
      <c r="AF45" s="9"/>
      <c r="AG45" s="9"/>
    </row>
    <row r="46" spans="2:33" x14ac:dyDescent="0.2">
      <c r="B46" s="7"/>
      <c r="C46" s="292" t="s">
        <v>251</v>
      </c>
      <c r="D46" s="292"/>
      <c r="E46" s="292"/>
      <c r="F46" s="292"/>
      <c r="G46" s="292"/>
      <c r="H46" s="292"/>
      <c r="I46" s="292"/>
      <c r="J46" s="292"/>
      <c r="K46" s="292"/>
      <c r="Q46" s="292" t="s">
        <v>251</v>
      </c>
      <c r="R46" s="292"/>
      <c r="S46" s="292"/>
      <c r="T46" s="292"/>
      <c r="U46" s="292"/>
      <c r="V46" s="292"/>
      <c r="W46" s="292"/>
      <c r="X46" s="292"/>
      <c r="Y46" s="292"/>
      <c r="Z46" s="292"/>
      <c r="AA46" s="292"/>
      <c r="AB46" s="576"/>
    </row>
    <row r="47" spans="2:33" x14ac:dyDescent="0.2">
      <c r="B47" s="12"/>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86"/>
    </row>
    <row r="48" spans="2:33" x14ac:dyDescent="0.2">
      <c r="B48" s="12"/>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86"/>
    </row>
    <row r="49" spans="2:28" x14ac:dyDescent="0.2">
      <c r="B49" s="12"/>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86"/>
    </row>
    <row r="50" spans="2:28" x14ac:dyDescent="0.2">
      <c r="B50" s="12"/>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86"/>
    </row>
    <row r="51" spans="2:28" x14ac:dyDescent="0.2">
      <c r="B51" s="7"/>
      <c r="C51" s="292" t="s">
        <v>25</v>
      </c>
      <c r="D51" s="292"/>
      <c r="E51" s="292"/>
      <c r="F51" s="292"/>
      <c r="G51" s="292"/>
      <c r="H51" s="292"/>
      <c r="I51" s="292"/>
      <c r="J51" s="292"/>
      <c r="K51" s="292"/>
      <c r="Q51" s="292" t="s">
        <v>25</v>
      </c>
      <c r="R51" s="292"/>
      <c r="S51" s="292"/>
      <c r="T51" s="292"/>
      <c r="U51" s="292"/>
      <c r="V51" s="292"/>
      <c r="W51" s="292"/>
      <c r="X51" s="292"/>
      <c r="Y51" s="292"/>
      <c r="Z51" s="292"/>
      <c r="AA51" s="292"/>
      <c r="AB51" s="576"/>
    </row>
    <row r="52" spans="2:28" x14ac:dyDescent="0.2">
      <c r="B52" s="7"/>
      <c r="C52" s="425" t="s">
        <v>27</v>
      </c>
      <c r="D52" s="425"/>
      <c r="E52" s="425"/>
      <c r="F52" s="425"/>
      <c r="G52" s="425"/>
      <c r="H52" s="425"/>
      <c r="I52" s="425"/>
      <c r="J52" s="425"/>
      <c r="K52" s="425"/>
      <c r="Q52" s="425" t="s">
        <v>27</v>
      </c>
      <c r="R52" s="425"/>
      <c r="S52" s="425"/>
      <c r="T52" s="425"/>
      <c r="U52" s="425"/>
      <c r="V52" s="425"/>
      <c r="W52" s="425"/>
      <c r="X52" s="425"/>
      <c r="Y52" s="425"/>
      <c r="Z52" s="425"/>
      <c r="AA52" s="425"/>
      <c r="AB52" s="510"/>
    </row>
    <row r="53" spans="2:28" x14ac:dyDescent="0.2">
      <c r="B53" s="431"/>
      <c r="C53" s="292"/>
      <c r="D53" s="292"/>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576"/>
    </row>
    <row r="54" spans="2:28" ht="13.5" thickBot="1" x14ac:dyDescent="0.25">
      <c r="B54" s="94"/>
      <c r="C54" s="3"/>
      <c r="D54" s="3"/>
      <c r="E54" s="3"/>
      <c r="F54" s="3"/>
      <c r="G54" s="3"/>
      <c r="H54" s="3"/>
      <c r="I54" s="3"/>
      <c r="J54" s="3"/>
      <c r="K54" s="3"/>
      <c r="L54" s="3"/>
      <c r="M54" s="3"/>
      <c r="N54" s="3"/>
      <c r="O54" s="3"/>
      <c r="P54" s="243"/>
      <c r="Q54" s="243"/>
      <c r="R54" s="243"/>
      <c r="S54" s="243"/>
      <c r="T54" s="243"/>
      <c r="U54" s="243"/>
      <c r="V54" s="243"/>
      <c r="W54" s="243"/>
      <c r="X54" s="243"/>
      <c r="Y54" s="243"/>
      <c r="Z54" s="243"/>
      <c r="AA54" s="243"/>
      <c r="AB54" s="244"/>
    </row>
    <row r="55" spans="2:28" ht="13.5" thickTop="1" x14ac:dyDescent="0.2"/>
    <row r="56" spans="2:28" ht="28.5" customHeight="1" x14ac:dyDescent="0.2">
      <c r="B56" s="142" t="s">
        <v>162</v>
      </c>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row>
  </sheetData>
  <mergeCells count="205">
    <mergeCell ref="B3:AB3"/>
    <mergeCell ref="B4:AB4"/>
    <mergeCell ref="B5:AB5"/>
    <mergeCell ref="B6:AB6"/>
    <mergeCell ref="B7:AB7"/>
    <mergeCell ref="B9:B11"/>
    <mergeCell ref="C9:D11"/>
    <mergeCell ref="E9:F11"/>
    <mergeCell ref="G9:G11"/>
    <mergeCell ref="H9:J11"/>
    <mergeCell ref="C12:C13"/>
    <mergeCell ref="D12:D13"/>
    <mergeCell ref="H12:J13"/>
    <mergeCell ref="K12:L13"/>
    <mergeCell ref="X11:Y11"/>
    <mergeCell ref="Z11:AA11"/>
    <mergeCell ref="K9:L11"/>
    <mergeCell ref="M9:O11"/>
    <mergeCell ref="P9:Q11"/>
    <mergeCell ref="R9:U10"/>
    <mergeCell ref="V9:AB10"/>
    <mergeCell ref="R11:S11"/>
    <mergeCell ref="T11:U11"/>
    <mergeCell ref="V11:W11"/>
    <mergeCell ref="AB12:AB13"/>
    <mergeCell ref="E13:F13"/>
    <mergeCell ref="R13:S13"/>
    <mergeCell ref="T13:U13"/>
    <mergeCell ref="M12:O13"/>
    <mergeCell ref="P12:Q13"/>
    <mergeCell ref="R12:U12"/>
    <mergeCell ref="V12:W13"/>
    <mergeCell ref="T14:U14"/>
    <mergeCell ref="V14:W14"/>
    <mergeCell ref="X12:Y13"/>
    <mergeCell ref="Z12:AA13"/>
    <mergeCell ref="E14:F14"/>
    <mergeCell ref="H14:J14"/>
    <mergeCell ref="K14:L14"/>
    <mergeCell ref="M14:O14"/>
    <mergeCell ref="P14:Q14"/>
    <mergeCell ref="R14:S14"/>
    <mergeCell ref="X14:Y14"/>
    <mergeCell ref="Z14:AA14"/>
    <mergeCell ref="X15:Y15"/>
    <mergeCell ref="Z15:AA15"/>
    <mergeCell ref="K15:L15"/>
    <mergeCell ref="M15:O15"/>
    <mergeCell ref="P15:Q15"/>
    <mergeCell ref="R15:S15"/>
    <mergeCell ref="E15:F15"/>
    <mergeCell ref="H15:J15"/>
    <mergeCell ref="E16:F16"/>
    <mergeCell ref="H16:J16"/>
    <mergeCell ref="K16:L16"/>
    <mergeCell ref="M16:O16"/>
    <mergeCell ref="T15:U15"/>
    <mergeCell ref="V15:W15"/>
    <mergeCell ref="T16:U16"/>
    <mergeCell ref="V16:W16"/>
    <mergeCell ref="P16:Q16"/>
    <mergeCell ref="R16:S16"/>
    <mergeCell ref="Z16:AA16"/>
    <mergeCell ref="K17:L17"/>
    <mergeCell ref="M17:O17"/>
    <mergeCell ref="P17:Q17"/>
    <mergeCell ref="R17:S17"/>
    <mergeCell ref="H18:J18"/>
    <mergeCell ref="K18:L18"/>
    <mergeCell ref="X16:Y16"/>
    <mergeCell ref="T17:U17"/>
    <mergeCell ref="V17:W17"/>
    <mergeCell ref="X17:Y17"/>
    <mergeCell ref="H21:J24"/>
    <mergeCell ref="K21:L24"/>
    <mergeCell ref="M21:N24"/>
    <mergeCell ref="O21:P24"/>
    <mergeCell ref="Z17:AA17"/>
    <mergeCell ref="V19:W19"/>
    <mergeCell ref="X19:Y19"/>
    <mergeCell ref="Z18:AA18"/>
    <mergeCell ref="B19:F19"/>
    <mergeCell ref="H19:J19"/>
    <mergeCell ref="K19:L19"/>
    <mergeCell ref="M19:O19"/>
    <mergeCell ref="P19:Q19"/>
    <mergeCell ref="R19:S19"/>
    <mergeCell ref="E18:F18"/>
    <mergeCell ref="T18:U18"/>
    <mergeCell ref="V18:W18"/>
    <mergeCell ref="X18:Y18"/>
    <mergeCell ref="M18:O18"/>
    <mergeCell ref="P18:Q18"/>
    <mergeCell ref="R18:S18"/>
    <mergeCell ref="Z19:AA19"/>
    <mergeCell ref="E17:F17"/>
    <mergeCell ref="H17:J17"/>
    <mergeCell ref="R25:S25"/>
    <mergeCell ref="U21:U24"/>
    <mergeCell ref="V21:V24"/>
    <mergeCell ref="W21:W24"/>
    <mergeCell ref="B20:AB20"/>
    <mergeCell ref="Q21:Q24"/>
    <mergeCell ref="R21:S24"/>
    <mergeCell ref="T21:T24"/>
    <mergeCell ref="T19:U19"/>
    <mergeCell ref="AA21:AA23"/>
    <mergeCell ref="C25:D25"/>
    <mergeCell ref="E25:F25"/>
    <mergeCell ref="H25:J25"/>
    <mergeCell ref="K25:L25"/>
    <mergeCell ref="M25:N25"/>
    <mergeCell ref="O25:P25"/>
    <mergeCell ref="Z21:Z24"/>
    <mergeCell ref="AB21:AB24"/>
    <mergeCell ref="X21:X24"/>
    <mergeCell ref="Y21:Y23"/>
    <mergeCell ref="B21:B24"/>
    <mergeCell ref="C21:D24"/>
    <mergeCell ref="E21:F24"/>
    <mergeCell ref="G21:G24"/>
    <mergeCell ref="M27:N27"/>
    <mergeCell ref="O27:P27"/>
    <mergeCell ref="R27:S27"/>
    <mergeCell ref="C26:D26"/>
    <mergeCell ref="E26:F26"/>
    <mergeCell ref="C27:D27"/>
    <mergeCell ref="E27:F27"/>
    <mergeCell ref="H27:J27"/>
    <mergeCell ref="K27:L27"/>
    <mergeCell ref="H26:J26"/>
    <mergeCell ref="K26:L26"/>
    <mergeCell ref="M26:N26"/>
    <mergeCell ref="O26:P26"/>
    <mergeCell ref="R26:S26"/>
    <mergeCell ref="C28:D28"/>
    <mergeCell ref="E28:F28"/>
    <mergeCell ref="H28:J28"/>
    <mergeCell ref="K28:L28"/>
    <mergeCell ref="M28:N28"/>
    <mergeCell ref="O28:P28"/>
    <mergeCell ref="C31:D31"/>
    <mergeCell ref="E31:F31"/>
    <mergeCell ref="R28:S28"/>
    <mergeCell ref="C29:D29"/>
    <mergeCell ref="E29:F29"/>
    <mergeCell ref="H29:J29"/>
    <mergeCell ref="K29:L29"/>
    <mergeCell ref="M29:N29"/>
    <mergeCell ref="O29:P29"/>
    <mergeCell ref="R29:S29"/>
    <mergeCell ref="C30:D30"/>
    <mergeCell ref="E30:F30"/>
    <mergeCell ref="H30:J30"/>
    <mergeCell ref="K30:L30"/>
    <mergeCell ref="M30:N30"/>
    <mergeCell ref="O30:P30"/>
    <mergeCell ref="C32:D32"/>
    <mergeCell ref="O32:P32"/>
    <mergeCell ref="R30:S30"/>
    <mergeCell ref="R31:S31"/>
    <mergeCell ref="R32:S32"/>
    <mergeCell ref="M31:N31"/>
    <mergeCell ref="O31:P31"/>
    <mergeCell ref="E32:F32"/>
    <mergeCell ref="H32:J32"/>
    <mergeCell ref="K32:L32"/>
    <mergeCell ref="M32:N32"/>
    <mergeCell ref="H31:J31"/>
    <mergeCell ref="K31:L31"/>
    <mergeCell ref="R33:S33"/>
    <mergeCell ref="R34:S34"/>
    <mergeCell ref="C33:D33"/>
    <mergeCell ref="E33:F33"/>
    <mergeCell ref="H33:J33"/>
    <mergeCell ref="K33:L33"/>
    <mergeCell ref="M33:N33"/>
    <mergeCell ref="O33:P33"/>
    <mergeCell ref="C34:D34"/>
    <mergeCell ref="B36:AB36"/>
    <mergeCell ref="B45:O45"/>
    <mergeCell ref="P45:AB45"/>
    <mergeCell ref="Q46:AB46"/>
    <mergeCell ref="P43:AB43"/>
    <mergeCell ref="B35:S35"/>
    <mergeCell ref="C44:K44"/>
    <mergeCell ref="Q44:AB44"/>
    <mergeCell ref="E34:F34"/>
    <mergeCell ref="H34:J34"/>
    <mergeCell ref="K34:L34"/>
    <mergeCell ref="M34:N34"/>
    <mergeCell ref="O34:P34"/>
    <mergeCell ref="C43:K43"/>
    <mergeCell ref="C52:K52"/>
    <mergeCell ref="Q52:AB52"/>
    <mergeCell ref="B53:O53"/>
    <mergeCell ref="P53:AB53"/>
    <mergeCell ref="P54:AB54"/>
    <mergeCell ref="C39:E39"/>
    <mergeCell ref="G39:J39"/>
    <mergeCell ref="C40:E40"/>
    <mergeCell ref="G40:J40"/>
    <mergeCell ref="C46:K46"/>
    <mergeCell ref="C51:K51"/>
    <mergeCell ref="Q51:AB51"/>
  </mergeCells>
  <phoneticPr fontId="19" type="noConversion"/>
  <conditionalFormatting sqref="X25:X34">
    <cfRule type="cellIs" dxfId="3" priority="2" stopIfTrue="1" operator="equal">
      <formula>"-"</formula>
    </cfRule>
    <cfRule type="cellIs" dxfId="2" priority="4" stopIfTrue="1" operator="greaterThan">
      <formula>O25</formula>
    </cfRule>
  </conditionalFormatting>
  <conditionalFormatting sqref="Z25:Z34">
    <cfRule type="cellIs" dxfId="1" priority="1" stopIfTrue="1" operator="equal">
      <formula>"-"</formula>
    </cfRule>
    <cfRule type="cellIs" dxfId="0" priority="3" stopIfTrue="1" operator="greaterThan">
      <formula>R25</formula>
    </cfRule>
  </conditionalFormatting>
  <printOptions horizontalCentered="1"/>
  <pageMargins left="0.39370078740157483" right="0.39370078740157483" top="0.78740157480314965" bottom="0.39370078740157483" header="0.51181102362204722" footer="0.51181102362204722"/>
  <pageSetup paperSize="9" scale="62" orientation="landscape" r:id="rId1"/>
  <headerFooter alignWithMargins="0">
    <oddFooter>&amp;LBelge Numarası :DSM-FRM-003;İlk Yayın Tarihi:13.03.2025;Güncelleme Tarihi :;Güncelleme Numarası:&amp;R&amp;P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03" r:id="rId4" name="Check Box 15">
              <controlPr defaultSize="0" autoFill="0" autoLine="0" autoPict="0">
                <anchor moveWithCells="1">
                  <from>
                    <xdr:col>5</xdr:col>
                    <xdr:colOff>133350</xdr:colOff>
                    <xdr:row>38</xdr:row>
                    <xdr:rowOff>9525</xdr:rowOff>
                  </from>
                  <to>
                    <xdr:col>5</xdr:col>
                    <xdr:colOff>371475</xdr:colOff>
                    <xdr:row>39</xdr:row>
                    <xdr:rowOff>0</xdr:rowOff>
                  </to>
                </anchor>
              </controlPr>
            </control>
          </mc:Choice>
        </mc:AlternateContent>
        <mc:AlternateContent xmlns:mc="http://schemas.openxmlformats.org/markup-compatibility/2006">
          <mc:Choice Requires="x14">
            <control shapeId="12304" r:id="rId5" name="Check Box 16">
              <controlPr defaultSize="0" autoFill="0" autoLine="0" autoPict="0">
                <anchor moveWithCells="1">
                  <from>
                    <xdr:col>5</xdr:col>
                    <xdr:colOff>133350</xdr:colOff>
                    <xdr:row>39</xdr:row>
                    <xdr:rowOff>9525</xdr:rowOff>
                  </from>
                  <to>
                    <xdr:col>5</xdr:col>
                    <xdr:colOff>371475</xdr:colOff>
                    <xdr:row>40</xdr:row>
                    <xdr:rowOff>0</xdr:rowOff>
                  </to>
                </anchor>
              </controlPr>
            </control>
          </mc:Choice>
        </mc:AlternateContent>
        <mc:AlternateContent xmlns:mc="http://schemas.openxmlformats.org/markup-compatibility/2006">
          <mc:Choice Requires="x14">
            <control shapeId="12305" r:id="rId6" name="Check Box 17">
              <controlPr defaultSize="0" autoFill="0" autoLine="0" autoPict="0">
                <anchor moveWithCells="1">
                  <from>
                    <xdr:col>10</xdr:col>
                    <xdr:colOff>133350</xdr:colOff>
                    <xdr:row>38</xdr:row>
                    <xdr:rowOff>9525</xdr:rowOff>
                  </from>
                  <to>
                    <xdr:col>10</xdr:col>
                    <xdr:colOff>371475</xdr:colOff>
                    <xdr:row>39</xdr:row>
                    <xdr:rowOff>0</xdr:rowOff>
                  </to>
                </anchor>
              </controlPr>
            </control>
          </mc:Choice>
        </mc:AlternateContent>
        <mc:AlternateContent xmlns:mc="http://schemas.openxmlformats.org/markup-compatibility/2006">
          <mc:Choice Requires="x14">
            <control shapeId="12306" r:id="rId7" name="Check Box 18">
              <controlPr defaultSize="0" autoFill="0" autoLine="0" autoPict="0">
                <anchor moveWithCells="1">
                  <from>
                    <xdr:col>10</xdr:col>
                    <xdr:colOff>133350</xdr:colOff>
                    <xdr:row>39</xdr:row>
                    <xdr:rowOff>9525</xdr:rowOff>
                  </from>
                  <to>
                    <xdr:col>10</xdr:col>
                    <xdr:colOff>371475</xdr:colOff>
                    <xdr:row>40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ayfa6">
    <tabColor rgb="FFFFC000"/>
    <pageSetUpPr fitToPage="1"/>
  </sheetPr>
  <dimension ref="B1:AB38"/>
  <sheetViews>
    <sheetView topLeftCell="A2" zoomScale="70" zoomScaleNormal="70" workbookViewId="0">
      <selection activeCell="P30" sqref="P30:AB30"/>
    </sheetView>
  </sheetViews>
  <sheetFormatPr defaultRowHeight="12.75" x14ac:dyDescent="0.2"/>
  <cols>
    <col min="1" max="1" width="9.140625" style="1"/>
    <col min="2" max="2" width="5.7109375" style="1" customWidth="1"/>
    <col min="3" max="3" width="12.7109375" style="1" customWidth="1"/>
    <col min="4" max="4" width="7.7109375" style="1" customWidth="1"/>
    <col min="5" max="5" width="11.7109375" style="1" customWidth="1"/>
    <col min="6" max="6" width="6.85546875" style="1" customWidth="1"/>
    <col min="7" max="7" width="16.42578125" style="1" customWidth="1"/>
    <col min="8" max="8" width="5.42578125" style="1" customWidth="1"/>
    <col min="9" max="9" width="5.85546875" style="1" customWidth="1"/>
    <col min="10" max="10" width="5.28515625" style="1" customWidth="1"/>
    <col min="11" max="11" width="6.7109375" style="1" customWidth="1"/>
    <col min="12" max="12" width="8.7109375" style="1" customWidth="1"/>
    <col min="13" max="13" width="4" style="1" customWidth="1"/>
    <col min="14" max="14" width="4.42578125" style="1" customWidth="1"/>
    <col min="15" max="16" width="6.7109375" style="1" customWidth="1"/>
    <col min="17" max="17" width="8.5703125" style="1" customWidth="1"/>
    <col min="18" max="19" width="6.7109375" style="1" customWidth="1"/>
    <col min="20" max="21" width="7.140625" style="1" customWidth="1"/>
    <col min="22" max="22" width="6.7109375" style="1" customWidth="1"/>
    <col min="23" max="24" width="12.7109375" style="1" customWidth="1"/>
    <col min="25" max="25" width="6.7109375" style="1" customWidth="1"/>
    <col min="26" max="26" width="12.7109375" style="1" customWidth="1"/>
    <col min="27" max="27" width="6.7109375" style="1" customWidth="1"/>
    <col min="28" max="28" width="18.7109375" style="1" customWidth="1"/>
    <col min="29" max="16384" width="9.140625" style="1"/>
  </cols>
  <sheetData>
    <row r="1" spans="2:28" ht="50.25" customHeight="1" thickBot="1" x14ac:dyDescent="0.25">
      <c r="B1" s="600" t="s">
        <v>163</v>
      </c>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row>
    <row r="2" spans="2:28" ht="20.25" customHeight="1" thickTop="1" x14ac:dyDescent="0.2">
      <c r="B2" s="105"/>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7"/>
    </row>
    <row r="3" spans="2:28" ht="15.75" x14ac:dyDescent="0.2">
      <c r="B3" s="432" t="s">
        <v>4</v>
      </c>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4"/>
    </row>
    <row r="4" spans="2:28" ht="15.75" x14ac:dyDescent="0.2">
      <c r="B4" s="432" t="s">
        <v>246</v>
      </c>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4"/>
    </row>
    <row r="5" spans="2:28" ht="15.75" x14ac:dyDescent="0.2">
      <c r="B5" s="432" t="s">
        <v>28</v>
      </c>
      <c r="C5" s="433"/>
      <c r="D5" s="433"/>
      <c r="E5" s="433"/>
      <c r="F5" s="433"/>
      <c r="G5" s="433"/>
      <c r="H5" s="433"/>
      <c r="I5" s="433"/>
      <c r="J5" s="433"/>
      <c r="K5" s="433"/>
      <c r="L5" s="433"/>
      <c r="M5" s="433"/>
      <c r="N5" s="433"/>
      <c r="O5" s="433"/>
      <c r="P5" s="433"/>
      <c r="Q5" s="433"/>
      <c r="R5" s="433"/>
      <c r="S5" s="433"/>
      <c r="T5" s="433"/>
      <c r="U5" s="433"/>
      <c r="V5" s="433"/>
      <c r="W5" s="433"/>
      <c r="X5" s="433"/>
      <c r="Y5" s="433"/>
      <c r="Z5" s="433"/>
      <c r="AA5" s="433"/>
      <c r="AB5" s="434"/>
    </row>
    <row r="6" spans="2:28" ht="15.75" x14ac:dyDescent="0.2">
      <c r="B6" s="432" t="s">
        <v>47</v>
      </c>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4"/>
    </row>
    <row r="7" spans="2:28" x14ac:dyDescent="0.2">
      <c r="B7" s="521"/>
      <c r="C7" s="522"/>
      <c r="D7" s="522"/>
      <c r="E7" s="522"/>
      <c r="F7" s="522"/>
      <c r="G7" s="522"/>
      <c r="H7" s="522"/>
      <c r="I7" s="522"/>
      <c r="J7" s="522"/>
      <c r="K7" s="522"/>
      <c r="L7" s="522"/>
      <c r="M7" s="522"/>
      <c r="N7" s="522"/>
      <c r="O7" s="522"/>
      <c r="P7" s="522"/>
      <c r="Q7" s="522"/>
      <c r="R7" s="522"/>
      <c r="S7" s="522"/>
      <c r="T7" s="522"/>
      <c r="U7" s="522"/>
      <c r="V7" s="522"/>
      <c r="W7" s="522"/>
      <c r="X7" s="522"/>
      <c r="Y7" s="522"/>
      <c r="Z7" s="522"/>
      <c r="AA7" s="522"/>
      <c r="AB7" s="523"/>
    </row>
    <row r="8" spans="2:28" ht="15.75" thickBot="1" x14ac:dyDescent="0.25">
      <c r="B8" s="4"/>
      <c r="C8" s="3"/>
      <c r="D8" s="3"/>
      <c r="E8" s="3"/>
      <c r="F8" s="3"/>
      <c r="G8" s="3"/>
      <c r="H8" s="3"/>
      <c r="I8" s="3"/>
      <c r="J8" s="3"/>
      <c r="K8" s="3"/>
      <c r="L8" s="3"/>
      <c r="M8" s="3"/>
      <c r="N8" s="3"/>
      <c r="O8" s="3"/>
      <c r="P8" s="3"/>
      <c r="Q8" s="3"/>
      <c r="R8" s="3"/>
      <c r="S8" s="3"/>
      <c r="T8" s="3"/>
      <c r="U8" s="3"/>
      <c r="V8" s="3"/>
      <c r="W8" s="3"/>
      <c r="X8" s="3"/>
      <c r="Y8" s="3"/>
      <c r="Z8" s="3"/>
      <c r="AA8" s="3"/>
      <c r="AB8" s="144" t="s">
        <v>155</v>
      </c>
    </row>
    <row r="9" spans="2:28" ht="19.5" customHeight="1" thickTop="1" x14ac:dyDescent="0.2">
      <c r="B9" s="448" t="s">
        <v>5</v>
      </c>
      <c r="C9" s="530" t="s">
        <v>29</v>
      </c>
      <c r="D9" s="530"/>
      <c r="E9" s="456" t="s">
        <v>7</v>
      </c>
      <c r="F9" s="457"/>
      <c r="G9" s="476" t="s">
        <v>8</v>
      </c>
      <c r="H9" s="499" t="s">
        <v>198</v>
      </c>
      <c r="I9" s="533"/>
      <c r="J9" s="500"/>
      <c r="K9" s="456" t="s">
        <v>10</v>
      </c>
      <c r="L9" s="457"/>
      <c r="M9" s="499" t="s">
        <v>11</v>
      </c>
      <c r="N9" s="533"/>
      <c r="O9" s="500"/>
      <c r="P9" s="499" t="s">
        <v>12</v>
      </c>
      <c r="Q9" s="500"/>
      <c r="R9" s="493" t="s">
        <v>13</v>
      </c>
      <c r="S9" s="494"/>
      <c r="T9" s="494"/>
      <c r="U9" s="495"/>
      <c r="V9" s="499" t="s">
        <v>95</v>
      </c>
      <c r="W9" s="533"/>
      <c r="X9" s="533"/>
      <c r="Y9" s="533"/>
      <c r="Z9" s="533"/>
      <c r="AA9" s="533"/>
      <c r="AB9" s="500"/>
    </row>
    <row r="10" spans="2:28" ht="14.25" customHeight="1" thickBot="1" x14ac:dyDescent="0.25">
      <c r="B10" s="449"/>
      <c r="C10" s="531"/>
      <c r="D10" s="531"/>
      <c r="E10" s="458"/>
      <c r="F10" s="459"/>
      <c r="G10" s="477"/>
      <c r="H10" s="501"/>
      <c r="I10" s="534"/>
      <c r="J10" s="502"/>
      <c r="K10" s="458"/>
      <c r="L10" s="459"/>
      <c r="M10" s="501"/>
      <c r="N10" s="534"/>
      <c r="O10" s="502"/>
      <c r="P10" s="501"/>
      <c r="Q10" s="502"/>
      <c r="R10" s="496"/>
      <c r="S10" s="497"/>
      <c r="T10" s="497"/>
      <c r="U10" s="498"/>
      <c r="V10" s="545"/>
      <c r="W10" s="546"/>
      <c r="X10" s="546"/>
      <c r="Y10" s="546"/>
      <c r="Z10" s="546"/>
      <c r="AA10" s="546"/>
      <c r="AB10" s="547"/>
    </row>
    <row r="11" spans="2:28" ht="27.75" customHeight="1" thickBot="1" x14ac:dyDescent="0.25">
      <c r="B11" s="449"/>
      <c r="C11" s="532"/>
      <c r="D11" s="532"/>
      <c r="E11" s="458"/>
      <c r="F11" s="459"/>
      <c r="G11" s="477"/>
      <c r="H11" s="503"/>
      <c r="I11" s="535"/>
      <c r="J11" s="504"/>
      <c r="K11" s="460"/>
      <c r="L11" s="461"/>
      <c r="M11" s="503"/>
      <c r="N11" s="535"/>
      <c r="O11" s="504"/>
      <c r="P11" s="503"/>
      <c r="Q11" s="504"/>
      <c r="R11" s="466" t="s">
        <v>0</v>
      </c>
      <c r="S11" s="467"/>
      <c r="T11" s="486" t="s">
        <v>14</v>
      </c>
      <c r="U11" s="487"/>
      <c r="V11" s="482"/>
      <c r="W11" s="618"/>
      <c r="X11" s="618"/>
      <c r="Y11" s="618"/>
      <c r="Z11" s="588" t="s">
        <v>171</v>
      </c>
      <c r="AA11" s="589"/>
      <c r="AB11" s="236">
        <v>100</v>
      </c>
    </row>
    <row r="12" spans="2:28" ht="18" customHeight="1" thickTop="1" x14ac:dyDescent="0.2">
      <c r="B12" s="226"/>
      <c r="C12" s="439" t="s">
        <v>6</v>
      </c>
      <c r="D12" s="437" t="s">
        <v>1</v>
      </c>
      <c r="E12" s="227"/>
      <c r="F12" s="228"/>
      <c r="G12" s="229"/>
      <c r="H12" s="536">
        <v>1.18</v>
      </c>
      <c r="I12" s="537"/>
      <c r="J12" s="538"/>
      <c r="K12" s="450">
        <v>1</v>
      </c>
      <c r="L12" s="451"/>
      <c r="M12" s="450">
        <v>0.01</v>
      </c>
      <c r="N12" s="462"/>
      <c r="O12" s="451"/>
      <c r="P12" s="450">
        <v>0.05</v>
      </c>
      <c r="Q12" s="451"/>
      <c r="R12" s="478">
        <v>0.15</v>
      </c>
      <c r="S12" s="479"/>
      <c r="T12" s="480"/>
      <c r="U12" s="481"/>
      <c r="V12" s="484">
        <f>K12-(M12+P12+R13+T13)</f>
        <v>0.79</v>
      </c>
      <c r="W12" s="485"/>
      <c r="X12" s="444" t="s">
        <v>173</v>
      </c>
      <c r="Y12" s="445"/>
      <c r="Z12" s="444" t="s">
        <v>85</v>
      </c>
      <c r="AA12" s="445"/>
      <c r="AB12" s="464" t="s">
        <v>96</v>
      </c>
    </row>
    <row r="13" spans="2:28" ht="18" customHeight="1" thickBot="1" x14ac:dyDescent="0.25">
      <c r="B13" s="230"/>
      <c r="C13" s="440"/>
      <c r="D13" s="438"/>
      <c r="E13" s="440"/>
      <c r="F13" s="443"/>
      <c r="G13" s="231"/>
      <c r="H13" s="539"/>
      <c r="I13" s="540"/>
      <c r="J13" s="541"/>
      <c r="K13" s="452"/>
      <c r="L13" s="453"/>
      <c r="M13" s="452"/>
      <c r="N13" s="463"/>
      <c r="O13" s="453"/>
      <c r="P13" s="452"/>
      <c r="Q13" s="453"/>
      <c r="R13" s="488">
        <v>0.05</v>
      </c>
      <c r="S13" s="489"/>
      <c r="T13" s="488">
        <v>0.1</v>
      </c>
      <c r="U13" s="490"/>
      <c r="V13" s="452"/>
      <c r="W13" s="453"/>
      <c r="X13" s="446"/>
      <c r="Y13" s="447"/>
      <c r="Z13" s="446"/>
      <c r="AA13" s="447"/>
      <c r="AB13" s="465"/>
    </row>
    <row r="14" spans="2:28" ht="18" customHeight="1" thickTop="1" x14ac:dyDescent="0.2">
      <c r="B14" s="95" t="s">
        <v>15</v>
      </c>
      <c r="C14" s="96"/>
      <c r="D14" s="97"/>
      <c r="E14" s="475"/>
      <c r="F14" s="475"/>
      <c r="G14" s="98"/>
      <c r="H14" s="454"/>
      <c r="I14" s="468"/>
      <c r="J14" s="455"/>
      <c r="K14" s="454"/>
      <c r="L14" s="455"/>
      <c r="M14" s="454"/>
      <c r="N14" s="468"/>
      <c r="O14" s="455"/>
      <c r="P14" s="526"/>
      <c r="Q14" s="526"/>
      <c r="R14" s="454"/>
      <c r="S14" s="468"/>
      <c r="T14" s="473"/>
      <c r="U14" s="474"/>
      <c r="V14" s="473"/>
      <c r="W14" s="474"/>
      <c r="X14" s="473"/>
      <c r="Y14" s="474"/>
      <c r="Z14" s="473"/>
      <c r="AA14" s="455"/>
      <c r="AB14" s="99">
        <f>V14-Z14</f>
        <v>0</v>
      </c>
    </row>
    <row r="15" spans="2:28" ht="18" customHeight="1" x14ac:dyDescent="0.2">
      <c r="B15" s="100" t="s">
        <v>16</v>
      </c>
      <c r="C15" s="101"/>
      <c r="D15" s="102"/>
      <c r="E15" s="441"/>
      <c r="F15" s="441"/>
      <c r="G15" s="103">
        <v>0</v>
      </c>
      <c r="H15" s="435">
        <f>G15-K15</f>
        <v>0</v>
      </c>
      <c r="I15" s="442"/>
      <c r="J15" s="436"/>
      <c r="K15" s="435">
        <f>G15/H$12</f>
        <v>0</v>
      </c>
      <c r="L15" s="436"/>
      <c r="M15" s="435">
        <f>$K15*M$12</f>
        <v>0</v>
      </c>
      <c r="N15" s="442"/>
      <c r="O15" s="436"/>
      <c r="P15" s="435">
        <f>$K15*P$12</f>
        <v>0</v>
      </c>
      <c r="Q15" s="436"/>
      <c r="R15" s="435">
        <f>$K15*R$13</f>
        <v>0</v>
      </c>
      <c r="S15" s="442"/>
      <c r="T15" s="469">
        <f>$K15*T$13</f>
        <v>0</v>
      </c>
      <c r="U15" s="470"/>
      <c r="V15" s="469">
        <v>0</v>
      </c>
      <c r="W15" s="470"/>
      <c r="X15" s="469">
        <v>0</v>
      </c>
      <c r="Y15" s="470"/>
      <c r="Z15" s="469">
        <f>V15-X15</f>
        <v>0</v>
      </c>
      <c r="AA15" s="586"/>
      <c r="AB15" s="104">
        <f>V15-Z15</f>
        <v>0</v>
      </c>
    </row>
    <row r="16" spans="2:28" ht="18" customHeight="1" x14ac:dyDescent="0.2">
      <c r="B16" s="100" t="s">
        <v>17</v>
      </c>
      <c r="C16" s="101"/>
      <c r="D16" s="102"/>
      <c r="E16" s="441"/>
      <c r="F16" s="441"/>
      <c r="G16" s="103">
        <v>0</v>
      </c>
      <c r="H16" s="435">
        <f>G16-K16</f>
        <v>0</v>
      </c>
      <c r="I16" s="442"/>
      <c r="J16" s="436"/>
      <c r="K16" s="435">
        <f>G16/H$12</f>
        <v>0</v>
      </c>
      <c r="L16" s="436"/>
      <c r="M16" s="435">
        <f>$K16*M$12</f>
        <v>0</v>
      </c>
      <c r="N16" s="442"/>
      <c r="O16" s="436"/>
      <c r="P16" s="435">
        <f>$K16*P$12</f>
        <v>0</v>
      </c>
      <c r="Q16" s="436"/>
      <c r="R16" s="435">
        <f>$K16*R$13</f>
        <v>0</v>
      </c>
      <c r="S16" s="442"/>
      <c r="T16" s="524">
        <f>$K16*T$13</f>
        <v>0</v>
      </c>
      <c r="U16" s="525"/>
      <c r="V16" s="524">
        <v>0</v>
      </c>
      <c r="W16" s="525"/>
      <c r="X16" s="524">
        <v>0</v>
      </c>
      <c r="Y16" s="525"/>
      <c r="Z16" s="524">
        <f>V16-X16</f>
        <v>0</v>
      </c>
      <c r="AA16" s="436"/>
      <c r="AB16" s="104">
        <f>V16-Z16</f>
        <v>0</v>
      </c>
    </row>
    <row r="17" spans="2:28" ht="18" customHeight="1" x14ac:dyDescent="0.2">
      <c r="B17" s="100" t="s">
        <v>18</v>
      </c>
      <c r="C17" s="101"/>
      <c r="D17" s="102"/>
      <c r="E17" s="441"/>
      <c r="F17" s="441"/>
      <c r="G17" s="103">
        <v>0</v>
      </c>
      <c r="H17" s="435">
        <f>G17-K17</f>
        <v>0</v>
      </c>
      <c r="I17" s="442"/>
      <c r="J17" s="436"/>
      <c r="K17" s="435">
        <f>G17/H$12</f>
        <v>0</v>
      </c>
      <c r="L17" s="436"/>
      <c r="M17" s="435">
        <f>$K17*M$12</f>
        <v>0</v>
      </c>
      <c r="N17" s="442"/>
      <c r="O17" s="436"/>
      <c r="P17" s="435">
        <f>$K17*P$12</f>
        <v>0</v>
      </c>
      <c r="Q17" s="436"/>
      <c r="R17" s="435">
        <f>$K17*R$13</f>
        <v>0</v>
      </c>
      <c r="S17" s="442"/>
      <c r="T17" s="524">
        <f>$K17*T$13</f>
        <v>0</v>
      </c>
      <c r="U17" s="525"/>
      <c r="V17" s="524">
        <v>0</v>
      </c>
      <c r="W17" s="525"/>
      <c r="X17" s="524">
        <v>0</v>
      </c>
      <c r="Y17" s="525"/>
      <c r="Z17" s="524">
        <f>V17-X17</f>
        <v>0</v>
      </c>
      <c r="AA17" s="436"/>
      <c r="AB17" s="104">
        <f>V17-Z17</f>
        <v>0</v>
      </c>
    </row>
    <row r="18" spans="2:28" ht="18" customHeight="1" thickBot="1" x14ac:dyDescent="0.25">
      <c r="B18" s="100" t="s">
        <v>19</v>
      </c>
      <c r="C18" s="101"/>
      <c r="D18" s="102"/>
      <c r="E18" s="441"/>
      <c r="F18" s="441"/>
      <c r="G18" s="103">
        <v>0</v>
      </c>
      <c r="H18" s="527">
        <f>G18-K18</f>
        <v>0</v>
      </c>
      <c r="I18" s="528"/>
      <c r="J18" s="529"/>
      <c r="K18" s="527">
        <f>G18/H$12</f>
        <v>0</v>
      </c>
      <c r="L18" s="529"/>
      <c r="M18" s="527">
        <f>$K18*M$12</f>
        <v>0</v>
      </c>
      <c r="N18" s="528"/>
      <c r="O18" s="529"/>
      <c r="P18" s="567">
        <f>K18*P$12</f>
        <v>0</v>
      </c>
      <c r="Q18" s="567"/>
      <c r="R18" s="435">
        <f>$K18*R$13</f>
        <v>0</v>
      </c>
      <c r="S18" s="442"/>
      <c r="T18" s="524">
        <f>$K18*T$13</f>
        <v>0</v>
      </c>
      <c r="U18" s="525"/>
      <c r="V18" s="583">
        <v>0</v>
      </c>
      <c r="W18" s="587"/>
      <c r="X18" s="583">
        <v>0</v>
      </c>
      <c r="Y18" s="587"/>
      <c r="Z18" s="583">
        <f>V18-X18</f>
        <v>0</v>
      </c>
      <c r="AA18" s="529"/>
      <c r="AB18" s="104">
        <f>V18-Z18</f>
        <v>0</v>
      </c>
    </row>
    <row r="19" spans="2:28" ht="23.25" customHeight="1" thickTop="1" thickBot="1" x14ac:dyDescent="0.25">
      <c r="B19" s="568" t="s">
        <v>2</v>
      </c>
      <c r="C19" s="568"/>
      <c r="D19" s="568"/>
      <c r="E19" s="568"/>
      <c r="F19" s="568"/>
      <c r="G19" s="218">
        <f>SUM(G14:G18)</f>
        <v>0</v>
      </c>
      <c r="H19" s="511">
        <f>SUM(H14:H18)</f>
        <v>0</v>
      </c>
      <c r="I19" s="512"/>
      <c r="J19" s="513"/>
      <c r="K19" s="511">
        <f>SUM(K14:K18)</f>
        <v>0</v>
      </c>
      <c r="L19" s="513"/>
      <c r="M19" s="511">
        <f>SUM(M14:O18)</f>
        <v>0</v>
      </c>
      <c r="N19" s="512"/>
      <c r="O19" s="513"/>
      <c r="P19" s="511">
        <f>SUM(P14:P18)</f>
        <v>0</v>
      </c>
      <c r="Q19" s="513"/>
      <c r="R19" s="511">
        <f>SUM(R14:R18)</f>
        <v>0</v>
      </c>
      <c r="S19" s="512"/>
      <c r="T19" s="511">
        <f>SUM(T14:T18)</f>
        <v>0</v>
      </c>
      <c r="U19" s="513"/>
      <c r="V19" s="511">
        <f>SUM(V14:W18)</f>
        <v>0</v>
      </c>
      <c r="W19" s="513"/>
      <c r="X19" s="511">
        <f>SUM(X14:Y18)</f>
        <v>0</v>
      </c>
      <c r="Y19" s="513"/>
      <c r="Z19" s="511">
        <f>SUM(Z14:Z18)</f>
        <v>0</v>
      </c>
      <c r="AA19" s="513"/>
      <c r="AB19" s="218">
        <f>SUM(AB14:AB18)</f>
        <v>0</v>
      </c>
    </row>
    <row r="20" spans="2:28" ht="12" customHeight="1" thickTop="1" thickBot="1" x14ac:dyDescent="0.25">
      <c r="B20" s="570"/>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2"/>
    </row>
    <row r="21" spans="2:28" ht="10.5" customHeight="1" thickTop="1" x14ac:dyDescent="0.2">
      <c r="B21" s="507" t="s">
        <v>5</v>
      </c>
      <c r="C21" s="564" t="s">
        <v>3</v>
      </c>
      <c r="D21" s="564"/>
      <c r="E21" s="564" t="s">
        <v>88</v>
      </c>
      <c r="F21" s="564"/>
      <c r="G21" s="422" t="s">
        <v>90</v>
      </c>
      <c r="H21" s="422" t="s">
        <v>57</v>
      </c>
      <c r="I21" s="422"/>
      <c r="J21" s="422"/>
      <c r="K21" s="551" t="s">
        <v>159</v>
      </c>
      <c r="L21" s="552"/>
      <c r="M21" s="493" t="s">
        <v>100</v>
      </c>
      <c r="N21" s="494"/>
      <c r="O21" s="495"/>
      <c r="P21" s="105"/>
      <c r="Q21" s="106"/>
      <c r="R21" s="106"/>
      <c r="S21" s="106"/>
      <c r="T21" s="106"/>
      <c r="U21" s="106"/>
      <c r="V21" s="106"/>
      <c r="W21" s="106"/>
      <c r="X21" s="106"/>
      <c r="Y21" s="106"/>
      <c r="Z21" s="106"/>
      <c r="AA21" s="106"/>
      <c r="AB21" s="107"/>
    </row>
    <row r="22" spans="2:28" ht="10.5" customHeight="1" x14ac:dyDescent="0.2">
      <c r="B22" s="508"/>
      <c r="C22" s="565"/>
      <c r="D22" s="565"/>
      <c r="E22" s="565"/>
      <c r="F22" s="565"/>
      <c r="G22" s="423"/>
      <c r="H22" s="423"/>
      <c r="I22" s="423"/>
      <c r="J22" s="423"/>
      <c r="K22" s="553"/>
      <c r="L22" s="554"/>
      <c r="M22" s="590"/>
      <c r="N22" s="591"/>
      <c r="O22" s="592"/>
      <c r="P22" s="7"/>
      <c r="Q22" s="619" t="s">
        <v>172</v>
      </c>
      <c r="R22" s="619"/>
      <c r="S22" s="619"/>
      <c r="T22" s="619"/>
      <c r="U22" s="619"/>
      <c r="V22" s="619"/>
      <c r="W22" s="619"/>
      <c r="X22" s="619"/>
      <c r="Y22" s="619"/>
      <c r="Z22" s="619"/>
      <c r="AA22" s="619"/>
      <c r="AB22" s="2"/>
    </row>
    <row r="23" spans="2:28" ht="10.5" customHeight="1" x14ac:dyDescent="0.2">
      <c r="B23" s="508"/>
      <c r="C23" s="565"/>
      <c r="D23" s="565"/>
      <c r="E23" s="565"/>
      <c r="F23" s="565"/>
      <c r="G23" s="423"/>
      <c r="H23" s="423"/>
      <c r="I23" s="423"/>
      <c r="J23" s="423"/>
      <c r="K23" s="553"/>
      <c r="L23" s="554"/>
      <c r="M23" s="590"/>
      <c r="N23" s="591"/>
      <c r="O23" s="592"/>
      <c r="P23" s="7"/>
      <c r="Q23" s="619"/>
      <c r="R23" s="619"/>
      <c r="S23" s="619"/>
      <c r="T23" s="619"/>
      <c r="U23" s="619"/>
      <c r="V23" s="619"/>
      <c r="W23" s="619"/>
      <c r="X23" s="619"/>
      <c r="Y23" s="619"/>
      <c r="Z23" s="619"/>
      <c r="AA23" s="619"/>
      <c r="AB23" s="2"/>
    </row>
    <row r="24" spans="2:28" ht="10.5" customHeight="1" thickBot="1" x14ac:dyDescent="0.25">
      <c r="B24" s="509"/>
      <c r="C24" s="566"/>
      <c r="D24" s="566"/>
      <c r="E24" s="566"/>
      <c r="F24" s="566"/>
      <c r="G24" s="424"/>
      <c r="H24" s="424"/>
      <c r="I24" s="424"/>
      <c r="J24" s="424"/>
      <c r="K24" s="555"/>
      <c r="L24" s="556"/>
      <c r="M24" s="593"/>
      <c r="N24" s="594"/>
      <c r="O24" s="595"/>
      <c r="P24" s="7"/>
      <c r="Q24" s="619"/>
      <c r="R24" s="619"/>
      <c r="S24" s="619"/>
      <c r="T24" s="619"/>
      <c r="U24" s="619"/>
      <c r="V24" s="619"/>
      <c r="W24" s="619"/>
      <c r="X24" s="619"/>
      <c r="Y24" s="619"/>
      <c r="Z24" s="619"/>
      <c r="AA24" s="619"/>
      <c r="AB24" s="2"/>
    </row>
    <row r="25" spans="2:28" ht="18" customHeight="1" thickTop="1" x14ac:dyDescent="0.2">
      <c r="B25" s="87" t="s">
        <v>15</v>
      </c>
      <c r="C25" s="505" t="s">
        <v>3</v>
      </c>
      <c r="D25" s="505"/>
      <c r="E25" s="563" t="s">
        <v>199</v>
      </c>
      <c r="F25" s="563"/>
      <c r="G25" s="87">
        <v>2547</v>
      </c>
      <c r="H25" s="505" t="s">
        <v>108</v>
      </c>
      <c r="I25" s="505"/>
      <c r="J25" s="598"/>
      <c r="K25" s="599">
        <v>1</v>
      </c>
      <c r="L25" s="599"/>
      <c r="M25" s="620">
        <f>Z$19*K25</f>
        <v>0</v>
      </c>
      <c r="N25" s="621">
        <f>IF(M25="-","-",S$11)</f>
        <v>0</v>
      </c>
      <c r="O25" s="622" t="str">
        <f>IF(N25="-","-",T$11)</f>
        <v>BİRİM PAYI</v>
      </c>
      <c r="P25" s="7"/>
      <c r="Q25" s="619"/>
      <c r="R25" s="619"/>
      <c r="S25" s="619"/>
      <c r="T25" s="619"/>
      <c r="U25" s="619"/>
      <c r="V25" s="619"/>
      <c r="W25" s="619"/>
      <c r="X25" s="619"/>
      <c r="Y25" s="619"/>
      <c r="Z25" s="619"/>
      <c r="AA25" s="619"/>
      <c r="AB25" s="2"/>
    </row>
    <row r="26" spans="2:28" ht="18" customHeight="1" x14ac:dyDescent="0.2">
      <c r="B26" s="88" t="s">
        <v>16</v>
      </c>
      <c r="C26" s="514"/>
      <c r="D26" s="515"/>
      <c r="E26" s="517"/>
      <c r="F26" s="518"/>
      <c r="G26" s="88"/>
      <c r="H26" s="514"/>
      <c r="I26" s="516"/>
      <c r="J26" s="516"/>
      <c r="K26" s="596">
        <v>0</v>
      </c>
      <c r="L26" s="597"/>
      <c r="M26" s="623">
        <f t="shared" ref="M26:M34" si="0">Z$19*K26</f>
        <v>0</v>
      </c>
      <c r="N26" s="624">
        <f t="shared" ref="N26:N34" si="1">IF(M26="-","-",S$11)</f>
        <v>0</v>
      </c>
      <c r="O26" s="625" t="str">
        <f t="shared" ref="O26:O34" si="2">IF(N26="-","-",T$11)</f>
        <v>BİRİM PAYI</v>
      </c>
      <c r="P26" s="7"/>
      <c r="AB26" s="2"/>
    </row>
    <row r="27" spans="2:28" ht="18" customHeight="1" x14ac:dyDescent="0.2">
      <c r="B27" s="88" t="s">
        <v>17</v>
      </c>
      <c r="C27" s="514"/>
      <c r="D27" s="515"/>
      <c r="E27" s="517"/>
      <c r="F27" s="518"/>
      <c r="G27" s="88"/>
      <c r="H27" s="514"/>
      <c r="I27" s="516"/>
      <c r="J27" s="516"/>
      <c r="K27" s="596">
        <v>0</v>
      </c>
      <c r="L27" s="597"/>
      <c r="M27" s="606">
        <f t="shared" si="0"/>
        <v>0</v>
      </c>
      <c r="N27" s="607">
        <f t="shared" si="1"/>
        <v>0</v>
      </c>
      <c r="O27" s="608" t="str">
        <f t="shared" si="2"/>
        <v>BİRİM PAYI</v>
      </c>
      <c r="P27" s="7"/>
      <c r="AB27" s="2"/>
    </row>
    <row r="28" spans="2:28" ht="18" customHeight="1" x14ac:dyDescent="0.2">
      <c r="B28" s="88" t="s">
        <v>18</v>
      </c>
      <c r="C28" s="514"/>
      <c r="D28" s="515"/>
      <c r="E28" s="517"/>
      <c r="F28" s="518"/>
      <c r="G28" s="88"/>
      <c r="H28" s="514"/>
      <c r="I28" s="516"/>
      <c r="J28" s="516"/>
      <c r="K28" s="596">
        <v>0</v>
      </c>
      <c r="L28" s="597"/>
      <c r="M28" s="606">
        <f t="shared" si="0"/>
        <v>0</v>
      </c>
      <c r="N28" s="607">
        <f t="shared" si="1"/>
        <v>0</v>
      </c>
      <c r="O28" s="608" t="str">
        <f t="shared" si="2"/>
        <v>BİRİM PAYI</v>
      </c>
      <c r="P28" s="7"/>
      <c r="AB28" s="2"/>
    </row>
    <row r="29" spans="2:28" ht="18" customHeight="1" x14ac:dyDescent="0.2">
      <c r="B29" s="88" t="s">
        <v>19</v>
      </c>
      <c r="C29" s="514"/>
      <c r="D29" s="515"/>
      <c r="E29" s="517"/>
      <c r="F29" s="518"/>
      <c r="G29" s="88"/>
      <c r="H29" s="514"/>
      <c r="I29" s="516"/>
      <c r="J29" s="516"/>
      <c r="K29" s="596">
        <v>0</v>
      </c>
      <c r="L29" s="597"/>
      <c r="M29" s="606">
        <f t="shared" si="0"/>
        <v>0</v>
      </c>
      <c r="N29" s="607">
        <f t="shared" si="1"/>
        <v>0</v>
      </c>
      <c r="O29" s="608" t="str">
        <f t="shared" si="2"/>
        <v>BİRİM PAYI</v>
      </c>
      <c r="P29" s="431" t="s">
        <v>105</v>
      </c>
      <c r="Q29" s="292"/>
      <c r="R29" s="292"/>
      <c r="S29" s="292"/>
      <c r="T29" s="292"/>
      <c r="U29" s="292"/>
      <c r="V29" s="292"/>
      <c r="W29" s="292"/>
      <c r="X29" s="292"/>
      <c r="Y29" s="292"/>
      <c r="Z29" s="292"/>
      <c r="AA29" s="292"/>
      <c r="AB29" s="576"/>
    </row>
    <row r="30" spans="2:28" ht="18" customHeight="1" x14ac:dyDescent="0.2">
      <c r="B30" s="88" t="s">
        <v>20</v>
      </c>
      <c r="C30" s="514"/>
      <c r="D30" s="515"/>
      <c r="E30" s="517"/>
      <c r="F30" s="518"/>
      <c r="G30" s="88"/>
      <c r="H30" s="514"/>
      <c r="I30" s="516"/>
      <c r="J30" s="516"/>
      <c r="K30" s="596">
        <v>0</v>
      </c>
      <c r="L30" s="597"/>
      <c r="M30" s="606">
        <f t="shared" si="0"/>
        <v>0</v>
      </c>
      <c r="N30" s="607">
        <f t="shared" si="1"/>
        <v>0</v>
      </c>
      <c r="O30" s="608" t="str">
        <f t="shared" si="2"/>
        <v>BİRİM PAYI</v>
      </c>
      <c r="P30" s="431" t="s">
        <v>251</v>
      </c>
      <c r="Q30" s="292"/>
      <c r="R30" s="292"/>
      <c r="S30" s="292"/>
      <c r="T30" s="292"/>
      <c r="U30" s="292"/>
      <c r="V30" s="292"/>
      <c r="W30" s="292"/>
      <c r="X30" s="292"/>
      <c r="Y30" s="292"/>
      <c r="Z30" s="292"/>
      <c r="AA30" s="292"/>
      <c r="AB30" s="576"/>
    </row>
    <row r="31" spans="2:28" ht="18" customHeight="1" x14ac:dyDescent="0.2">
      <c r="B31" s="88" t="s">
        <v>21</v>
      </c>
      <c r="C31" s="514"/>
      <c r="D31" s="515"/>
      <c r="E31" s="517"/>
      <c r="F31" s="518"/>
      <c r="G31" s="88"/>
      <c r="H31" s="514"/>
      <c r="I31" s="516"/>
      <c r="J31" s="516"/>
      <c r="K31" s="596">
        <v>0</v>
      </c>
      <c r="L31" s="597"/>
      <c r="M31" s="606">
        <f t="shared" si="0"/>
        <v>0</v>
      </c>
      <c r="N31" s="607">
        <f t="shared" si="1"/>
        <v>0</v>
      </c>
      <c r="O31" s="608" t="str">
        <f t="shared" si="2"/>
        <v>BİRİM PAYI</v>
      </c>
      <c r="P31" s="431"/>
      <c r="Q31" s="292"/>
      <c r="R31" s="292"/>
      <c r="S31" s="292"/>
      <c r="T31" s="292"/>
      <c r="U31" s="292"/>
      <c r="V31" s="292"/>
      <c r="W31" s="292"/>
      <c r="X31" s="292"/>
      <c r="Y31" s="292"/>
      <c r="Z31" s="292"/>
      <c r="AA31" s="292"/>
      <c r="AB31" s="576"/>
    </row>
    <row r="32" spans="2:28" ht="18" customHeight="1" x14ac:dyDescent="0.2">
      <c r="B32" s="88" t="s">
        <v>22</v>
      </c>
      <c r="C32" s="514"/>
      <c r="D32" s="515"/>
      <c r="E32" s="517"/>
      <c r="F32" s="518"/>
      <c r="G32" s="88"/>
      <c r="H32" s="514"/>
      <c r="I32" s="516"/>
      <c r="J32" s="516"/>
      <c r="K32" s="596">
        <v>0</v>
      </c>
      <c r="L32" s="597"/>
      <c r="M32" s="606">
        <f t="shared" si="0"/>
        <v>0</v>
      </c>
      <c r="N32" s="607">
        <f t="shared" si="1"/>
        <v>0</v>
      </c>
      <c r="O32" s="608" t="str">
        <f t="shared" si="2"/>
        <v>BİRİM PAYI</v>
      </c>
      <c r="P32" s="431"/>
      <c r="Q32" s="292"/>
      <c r="R32" s="292"/>
      <c r="S32" s="292"/>
      <c r="T32" s="292"/>
      <c r="U32" s="292"/>
      <c r="V32" s="292"/>
      <c r="W32" s="292"/>
      <c r="X32" s="292"/>
      <c r="Y32" s="292"/>
      <c r="Z32" s="292"/>
      <c r="AA32" s="292"/>
      <c r="AB32" s="576"/>
    </row>
    <row r="33" spans="2:28" ht="18" customHeight="1" x14ac:dyDescent="0.2">
      <c r="B33" s="88" t="s">
        <v>23</v>
      </c>
      <c r="C33" s="514"/>
      <c r="D33" s="515"/>
      <c r="E33" s="517"/>
      <c r="F33" s="518"/>
      <c r="G33" s="88"/>
      <c r="H33" s="514"/>
      <c r="I33" s="516"/>
      <c r="J33" s="516"/>
      <c r="K33" s="596">
        <v>0</v>
      </c>
      <c r="L33" s="597"/>
      <c r="M33" s="606">
        <f t="shared" si="0"/>
        <v>0</v>
      </c>
      <c r="N33" s="607">
        <f t="shared" si="1"/>
        <v>0</v>
      </c>
      <c r="O33" s="608" t="str">
        <f t="shared" si="2"/>
        <v>BİRİM PAYI</v>
      </c>
      <c r="P33" s="603" t="s">
        <v>25</v>
      </c>
      <c r="Q33" s="604"/>
      <c r="R33" s="604"/>
      <c r="S33" s="604"/>
      <c r="T33" s="604"/>
      <c r="U33" s="604"/>
      <c r="V33" s="604"/>
      <c r="W33" s="604"/>
      <c r="X33" s="604"/>
      <c r="Y33" s="604"/>
      <c r="Z33" s="604"/>
      <c r="AA33" s="604"/>
      <c r="AB33" s="605"/>
    </row>
    <row r="34" spans="2:28" ht="18" customHeight="1" thickBot="1" x14ac:dyDescent="0.25">
      <c r="B34" s="89" t="s">
        <v>24</v>
      </c>
      <c r="C34" s="559"/>
      <c r="D34" s="560"/>
      <c r="E34" s="577"/>
      <c r="F34" s="578"/>
      <c r="G34" s="89"/>
      <c r="H34" s="559"/>
      <c r="I34" s="579"/>
      <c r="J34" s="579"/>
      <c r="K34" s="601">
        <v>0</v>
      </c>
      <c r="L34" s="602"/>
      <c r="M34" s="609">
        <f t="shared" si="0"/>
        <v>0</v>
      </c>
      <c r="N34" s="610">
        <f t="shared" si="1"/>
        <v>0</v>
      </c>
      <c r="O34" s="611" t="str">
        <f t="shared" si="2"/>
        <v>BİRİM PAYI</v>
      </c>
      <c r="P34" s="615" t="s">
        <v>27</v>
      </c>
      <c r="Q34" s="616"/>
      <c r="R34" s="616"/>
      <c r="S34" s="616"/>
      <c r="T34" s="616"/>
      <c r="U34" s="616"/>
      <c r="V34" s="616"/>
      <c r="W34" s="616"/>
      <c r="X34" s="616"/>
      <c r="Y34" s="616"/>
      <c r="Z34" s="616"/>
      <c r="AA34" s="616"/>
      <c r="AB34" s="617"/>
    </row>
    <row r="35" spans="2:28" ht="22.5" customHeight="1" thickTop="1" thickBot="1" x14ac:dyDescent="0.25">
      <c r="B35" s="580" t="s">
        <v>2</v>
      </c>
      <c r="C35" s="581"/>
      <c r="D35" s="581"/>
      <c r="E35" s="581"/>
      <c r="F35" s="581"/>
      <c r="G35" s="581"/>
      <c r="H35" s="581"/>
      <c r="I35" s="581"/>
      <c r="J35" s="581"/>
      <c r="K35" s="612">
        <f>SUM(K25:K34)</f>
        <v>1</v>
      </c>
      <c r="L35" s="613"/>
      <c r="M35" s="614">
        <f>SUM(M25:M34)</f>
        <v>0</v>
      </c>
      <c r="N35" s="581"/>
      <c r="O35" s="582"/>
      <c r="P35" s="233"/>
      <c r="Q35" s="234"/>
      <c r="R35" s="234"/>
      <c r="S35" s="234"/>
      <c r="T35" s="234"/>
      <c r="U35" s="234"/>
      <c r="V35" s="234"/>
      <c r="W35" s="234"/>
      <c r="X35" s="234"/>
      <c r="Y35" s="234"/>
      <c r="Z35" s="234"/>
      <c r="AA35" s="234"/>
      <c r="AB35" s="235"/>
    </row>
    <row r="36" spans="2:28" ht="12" customHeight="1" thickTop="1" thickBot="1" x14ac:dyDescent="0.25">
      <c r="B36" s="573"/>
      <c r="C36" s="574"/>
      <c r="D36" s="574"/>
      <c r="E36" s="574"/>
      <c r="F36" s="574"/>
      <c r="G36" s="574"/>
      <c r="H36" s="574"/>
      <c r="I36" s="574"/>
      <c r="J36" s="574"/>
      <c r="K36" s="574"/>
      <c r="L36" s="574"/>
      <c r="M36" s="574"/>
      <c r="N36" s="574"/>
      <c r="O36" s="574"/>
      <c r="P36" s="574"/>
      <c r="Q36" s="574"/>
      <c r="R36" s="574"/>
      <c r="S36" s="574"/>
      <c r="T36" s="574"/>
      <c r="U36" s="574"/>
      <c r="V36" s="574"/>
      <c r="W36" s="574"/>
      <c r="X36" s="574"/>
      <c r="Y36" s="574"/>
      <c r="Z36" s="574"/>
      <c r="AA36" s="574"/>
      <c r="AB36" s="575"/>
    </row>
    <row r="37" spans="2:28" ht="36.75" customHeight="1" thickTop="1" thickBot="1" x14ac:dyDescent="0.25">
      <c r="B37" s="600" t="s">
        <v>163</v>
      </c>
      <c r="C37" s="600"/>
      <c r="D37" s="600"/>
      <c r="E37" s="600"/>
      <c r="F37" s="600"/>
      <c r="G37" s="600"/>
      <c r="H37" s="600"/>
      <c r="I37" s="600"/>
      <c r="J37" s="600"/>
      <c r="K37" s="600"/>
      <c r="L37" s="600"/>
      <c r="M37" s="600"/>
      <c r="N37" s="600"/>
      <c r="O37" s="600"/>
      <c r="P37" s="600"/>
      <c r="Q37" s="600"/>
      <c r="R37" s="600"/>
      <c r="S37" s="600"/>
      <c r="T37" s="600"/>
      <c r="U37" s="600"/>
      <c r="V37" s="600"/>
      <c r="W37" s="600"/>
      <c r="X37" s="600"/>
      <c r="Y37" s="600"/>
      <c r="Z37" s="600"/>
      <c r="AA37" s="600"/>
      <c r="AB37" s="600"/>
    </row>
    <row r="38" spans="2:28" ht="13.5" thickTop="1" x14ac:dyDescent="0.2"/>
  </sheetData>
  <mergeCells count="164">
    <mergeCell ref="M34:O34"/>
    <mergeCell ref="B35:J35"/>
    <mergeCell ref="K35:L35"/>
    <mergeCell ref="M35:O35"/>
    <mergeCell ref="P34:AB34"/>
    <mergeCell ref="V11:Y11"/>
    <mergeCell ref="Q22:AA25"/>
    <mergeCell ref="P29:AB29"/>
    <mergeCell ref="P30:AB30"/>
    <mergeCell ref="P31:AB31"/>
    <mergeCell ref="H33:J33"/>
    <mergeCell ref="M25:O25"/>
    <mergeCell ref="M26:O26"/>
    <mergeCell ref="M27:O27"/>
    <mergeCell ref="M28:O28"/>
    <mergeCell ref="M29:O29"/>
    <mergeCell ref="M30:O30"/>
    <mergeCell ref="M31:O31"/>
    <mergeCell ref="M32:O32"/>
    <mergeCell ref="H32:J32"/>
    <mergeCell ref="H29:J29"/>
    <mergeCell ref="K29:L29"/>
    <mergeCell ref="C30:D30"/>
    <mergeCell ref="E30:F30"/>
    <mergeCell ref="B1:AB1"/>
    <mergeCell ref="B37:AB37"/>
    <mergeCell ref="B36:AB36"/>
    <mergeCell ref="C34:D34"/>
    <mergeCell ref="E34:F34"/>
    <mergeCell ref="H34:J34"/>
    <mergeCell ref="K34:L34"/>
    <mergeCell ref="C33:D33"/>
    <mergeCell ref="E33:F33"/>
    <mergeCell ref="K30:L30"/>
    <mergeCell ref="P33:AB33"/>
    <mergeCell ref="C31:D31"/>
    <mergeCell ref="E31:F31"/>
    <mergeCell ref="H31:J31"/>
    <mergeCell ref="K31:L31"/>
    <mergeCell ref="M33:O33"/>
    <mergeCell ref="K33:L33"/>
    <mergeCell ref="C32:D32"/>
    <mergeCell ref="E32:F32"/>
    <mergeCell ref="K27:L27"/>
    <mergeCell ref="K32:L32"/>
    <mergeCell ref="P32:AB32"/>
    <mergeCell ref="C29:D29"/>
    <mergeCell ref="E29:F29"/>
    <mergeCell ref="H30:J30"/>
    <mergeCell ref="E25:F25"/>
    <mergeCell ref="H25:J25"/>
    <mergeCell ref="K25:L25"/>
    <mergeCell ref="C28:D28"/>
    <mergeCell ref="E28:F28"/>
    <mergeCell ref="H28:J28"/>
    <mergeCell ref="K28:L28"/>
    <mergeCell ref="C27:D27"/>
    <mergeCell ref="E27:F27"/>
    <mergeCell ref="H27:J27"/>
    <mergeCell ref="H21:J24"/>
    <mergeCell ref="T18:U18"/>
    <mergeCell ref="K21:L24"/>
    <mergeCell ref="B21:B24"/>
    <mergeCell ref="C21:D24"/>
    <mergeCell ref="E21:F24"/>
    <mergeCell ref="G21:G24"/>
    <mergeCell ref="M21:O24"/>
    <mergeCell ref="C26:D26"/>
    <mergeCell ref="E26:F26"/>
    <mergeCell ref="H26:J26"/>
    <mergeCell ref="K26:L26"/>
    <mergeCell ref="C25:D25"/>
    <mergeCell ref="V19:W19"/>
    <mergeCell ref="X19:Y19"/>
    <mergeCell ref="Z19:AA19"/>
    <mergeCell ref="B20:AB20"/>
    <mergeCell ref="Z17:AA17"/>
    <mergeCell ref="E18:F18"/>
    <mergeCell ref="H18:J18"/>
    <mergeCell ref="K18:L18"/>
    <mergeCell ref="M18:O18"/>
    <mergeCell ref="P18:Q18"/>
    <mergeCell ref="R18:S18"/>
    <mergeCell ref="T17:U17"/>
    <mergeCell ref="V17:W17"/>
    <mergeCell ref="X17:Y17"/>
    <mergeCell ref="B19:F19"/>
    <mergeCell ref="H19:J19"/>
    <mergeCell ref="K19:L19"/>
    <mergeCell ref="M19:O19"/>
    <mergeCell ref="P19:Q19"/>
    <mergeCell ref="T19:U19"/>
    <mergeCell ref="R19:S19"/>
    <mergeCell ref="Z16:AA16"/>
    <mergeCell ref="E17:F17"/>
    <mergeCell ref="H17:J17"/>
    <mergeCell ref="K17:L17"/>
    <mergeCell ref="M17:O17"/>
    <mergeCell ref="P17:Q17"/>
    <mergeCell ref="R17:S17"/>
    <mergeCell ref="V18:W18"/>
    <mergeCell ref="X18:Y18"/>
    <mergeCell ref="Z18:AA18"/>
    <mergeCell ref="E16:F16"/>
    <mergeCell ref="H16:J16"/>
    <mergeCell ref="K16:L16"/>
    <mergeCell ref="M16:O16"/>
    <mergeCell ref="P16:Q16"/>
    <mergeCell ref="R16:S16"/>
    <mergeCell ref="T16:U16"/>
    <mergeCell ref="V16:W16"/>
    <mergeCell ref="X16:Y16"/>
    <mergeCell ref="T14:U14"/>
    <mergeCell ref="V14:W14"/>
    <mergeCell ref="X14:Y14"/>
    <mergeCell ref="Z14:AA14"/>
    <mergeCell ref="E15:F15"/>
    <mergeCell ref="H15:J15"/>
    <mergeCell ref="K15:L15"/>
    <mergeCell ref="M15:O15"/>
    <mergeCell ref="P15:Q15"/>
    <mergeCell ref="R15:S15"/>
    <mergeCell ref="E14:F14"/>
    <mergeCell ref="H14:J14"/>
    <mergeCell ref="K14:L14"/>
    <mergeCell ref="M14:O14"/>
    <mergeCell ref="P14:Q14"/>
    <mergeCell ref="R14:S14"/>
    <mergeCell ref="T15:U15"/>
    <mergeCell ref="V15:W15"/>
    <mergeCell ref="X15:Y15"/>
    <mergeCell ref="Z15:AA15"/>
    <mergeCell ref="AB12:AB13"/>
    <mergeCell ref="E13:F13"/>
    <mergeCell ref="R13:S13"/>
    <mergeCell ref="T13:U13"/>
    <mergeCell ref="M12:O13"/>
    <mergeCell ref="P12:Q13"/>
    <mergeCell ref="R12:U12"/>
    <mergeCell ref="V12:W13"/>
    <mergeCell ref="C12:C13"/>
    <mergeCell ref="D12:D13"/>
    <mergeCell ref="H12:J13"/>
    <mergeCell ref="K12:L13"/>
    <mergeCell ref="X12:Y13"/>
    <mergeCell ref="Z12:AA13"/>
    <mergeCell ref="K9:L11"/>
    <mergeCell ref="M9:O11"/>
    <mergeCell ref="P9:Q11"/>
    <mergeCell ref="R9:U10"/>
    <mergeCell ref="V9:AB10"/>
    <mergeCell ref="R11:S11"/>
    <mergeCell ref="T11:U11"/>
    <mergeCell ref="Z11:AA11"/>
    <mergeCell ref="B3:AB3"/>
    <mergeCell ref="B4:AB4"/>
    <mergeCell ref="B5:AB5"/>
    <mergeCell ref="B6:AB6"/>
    <mergeCell ref="B7:AB7"/>
    <mergeCell ref="B9:B11"/>
    <mergeCell ref="C9:D11"/>
    <mergeCell ref="E9:F11"/>
    <mergeCell ref="G9:G11"/>
    <mergeCell ref="H9:J11"/>
  </mergeCells>
  <phoneticPr fontId="19" type="noConversion"/>
  <printOptions horizontalCentered="1"/>
  <pageMargins left="0.39370078740157483" right="0.39370078740157483" top="1.1811023622047245" bottom="0.39370078740157483" header="0.51181102362204722" footer="0.51181102362204722"/>
  <pageSetup paperSize="9" scale="62" orientation="landscape" r:id="rId1"/>
  <headerFooter alignWithMargins="0">
    <oddFooter>&amp;L&amp;"ti,Normal"&amp;9Belge Numarası :DSM-FRM-003;İlk Yayın Tarihi:13.03.2025;Güncelleme Tarihi :;Güncelleme Numarası:&amp;R&amp;P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ayfa7">
    <tabColor rgb="FF00B050"/>
    <pageSetUpPr fitToPage="1"/>
  </sheetPr>
  <dimension ref="B1:AB38"/>
  <sheetViews>
    <sheetView zoomScale="70" zoomScaleNormal="70" workbookViewId="0">
      <selection activeCell="Z14" sqref="C14:AA16"/>
    </sheetView>
  </sheetViews>
  <sheetFormatPr defaultRowHeight="12.75" x14ac:dyDescent="0.2"/>
  <cols>
    <col min="1" max="1" width="9.140625" style="1"/>
    <col min="2" max="2" width="5.7109375" style="1" customWidth="1"/>
    <col min="3" max="3" width="12.7109375" style="1" customWidth="1"/>
    <col min="4" max="4" width="7.7109375" style="1" customWidth="1"/>
    <col min="5" max="5" width="11.7109375" style="1" customWidth="1"/>
    <col min="6" max="6" width="6.85546875" style="1" customWidth="1"/>
    <col min="7" max="7" width="16.42578125" style="1" customWidth="1"/>
    <col min="8" max="8" width="5.42578125" style="1" customWidth="1"/>
    <col min="9" max="9" width="5.85546875" style="1" customWidth="1"/>
    <col min="10" max="10" width="5.28515625" style="1" customWidth="1"/>
    <col min="11" max="11" width="6.7109375" style="1" customWidth="1"/>
    <col min="12" max="12" width="8.7109375" style="1" customWidth="1"/>
    <col min="13" max="13" width="4" style="1" customWidth="1"/>
    <col min="14" max="14" width="4.42578125" style="1" customWidth="1"/>
    <col min="15" max="16" width="6.7109375" style="1" customWidth="1"/>
    <col min="17" max="17" width="8.5703125" style="1" customWidth="1"/>
    <col min="18" max="19" width="6.7109375" style="1" customWidth="1"/>
    <col min="20" max="21" width="7.140625" style="1" customWidth="1"/>
    <col min="22" max="22" width="6.7109375" style="1" customWidth="1"/>
    <col min="23" max="24" width="12.7109375" style="1" customWidth="1"/>
    <col min="25" max="25" width="6.7109375" style="1" customWidth="1"/>
    <col min="26" max="26" width="12.7109375" style="1" customWidth="1"/>
    <col min="27" max="27" width="6.7109375" style="1" customWidth="1"/>
    <col min="28" max="28" width="18.7109375" style="1" customWidth="1"/>
    <col min="29" max="16384" width="9.140625" style="1"/>
  </cols>
  <sheetData>
    <row r="1" spans="2:28" ht="50.25" customHeight="1" thickBot="1" x14ac:dyDescent="0.25">
      <c r="B1" s="600" t="s">
        <v>200</v>
      </c>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row>
    <row r="2" spans="2:28" ht="20.25" customHeight="1" thickTop="1" x14ac:dyDescent="0.2">
      <c r="B2" s="105"/>
      <c r="C2" s="164"/>
      <c r="D2" s="106"/>
      <c r="E2" s="106"/>
      <c r="F2" s="106"/>
      <c r="G2" s="106"/>
      <c r="H2" s="106"/>
      <c r="I2" s="106"/>
      <c r="J2" s="106"/>
      <c r="K2" s="106"/>
      <c r="L2" s="106"/>
      <c r="M2" s="106"/>
      <c r="N2" s="106"/>
      <c r="O2" s="106"/>
      <c r="P2" s="106"/>
      <c r="Q2" s="106"/>
      <c r="R2" s="106"/>
      <c r="S2" s="106"/>
      <c r="T2" s="106"/>
      <c r="U2" s="106"/>
      <c r="V2" s="106"/>
      <c r="W2" s="106"/>
      <c r="X2" s="106"/>
      <c r="Y2" s="106"/>
      <c r="Z2" s="106"/>
      <c r="AA2" s="106"/>
      <c r="AB2" s="107"/>
    </row>
    <row r="3" spans="2:28" ht="15.75" x14ac:dyDescent="0.2">
      <c r="B3" s="432" t="s">
        <v>4</v>
      </c>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4"/>
    </row>
    <row r="4" spans="2:28" ht="15.75" x14ac:dyDescent="0.2">
      <c r="B4" s="432" t="s">
        <v>246</v>
      </c>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4"/>
    </row>
    <row r="5" spans="2:28" ht="15.75" x14ac:dyDescent="0.2">
      <c r="B5" s="432" t="s">
        <v>28</v>
      </c>
      <c r="C5" s="433"/>
      <c r="D5" s="433"/>
      <c r="E5" s="433"/>
      <c r="F5" s="433"/>
      <c r="G5" s="433"/>
      <c r="H5" s="433"/>
      <c r="I5" s="433"/>
      <c r="J5" s="433"/>
      <c r="K5" s="433"/>
      <c r="L5" s="433"/>
      <c r="M5" s="433"/>
      <c r="N5" s="433"/>
      <c r="O5" s="433"/>
      <c r="P5" s="433"/>
      <c r="Q5" s="433"/>
      <c r="R5" s="433"/>
      <c r="S5" s="433"/>
      <c r="T5" s="433"/>
      <c r="U5" s="433"/>
      <c r="V5" s="433"/>
      <c r="W5" s="433"/>
      <c r="X5" s="433"/>
      <c r="Y5" s="433"/>
      <c r="Z5" s="433"/>
      <c r="AA5" s="433"/>
      <c r="AB5" s="434"/>
    </row>
    <row r="6" spans="2:28" ht="15.75" x14ac:dyDescent="0.2">
      <c r="B6" s="432" t="s">
        <v>47</v>
      </c>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4"/>
    </row>
    <row r="7" spans="2:28" x14ac:dyDescent="0.2">
      <c r="B7" s="521"/>
      <c r="C7" s="522"/>
      <c r="D7" s="522"/>
      <c r="E7" s="522"/>
      <c r="F7" s="522"/>
      <c r="G7" s="522"/>
      <c r="H7" s="522"/>
      <c r="I7" s="522"/>
      <c r="J7" s="522"/>
      <c r="K7" s="522"/>
      <c r="L7" s="522"/>
      <c r="M7" s="522"/>
      <c r="N7" s="522"/>
      <c r="O7" s="522"/>
      <c r="P7" s="522"/>
      <c r="Q7" s="522"/>
      <c r="R7" s="522"/>
      <c r="S7" s="522"/>
      <c r="T7" s="522"/>
      <c r="U7" s="522"/>
      <c r="V7" s="522"/>
      <c r="W7" s="522"/>
      <c r="X7" s="522"/>
      <c r="Y7" s="522"/>
      <c r="Z7" s="522"/>
      <c r="AA7" s="522"/>
      <c r="AB7" s="523"/>
    </row>
    <row r="8" spans="2:28" ht="15.75" thickBot="1" x14ac:dyDescent="0.25">
      <c r="B8" s="4"/>
      <c r="C8" s="3"/>
      <c r="D8" s="3"/>
      <c r="E8" s="3"/>
      <c r="F8" s="3"/>
      <c r="G8" s="3"/>
      <c r="H8" s="3"/>
      <c r="I8" s="3"/>
      <c r="J8" s="3"/>
      <c r="K8" s="3"/>
      <c r="L8" s="3"/>
      <c r="M8" s="3"/>
      <c r="N8" s="3"/>
      <c r="O8" s="3"/>
      <c r="P8" s="3"/>
      <c r="Q8" s="3"/>
      <c r="R8" s="3"/>
      <c r="S8" s="3"/>
      <c r="T8" s="3"/>
      <c r="U8" s="3"/>
      <c r="V8" s="3"/>
      <c r="W8" s="3"/>
      <c r="X8" s="3"/>
      <c r="Y8" s="3"/>
      <c r="Z8" s="3"/>
      <c r="AA8" s="3"/>
      <c r="AB8" s="144" t="s">
        <v>201</v>
      </c>
    </row>
    <row r="9" spans="2:28" ht="19.5" customHeight="1" thickTop="1" x14ac:dyDescent="0.2">
      <c r="B9" s="448" t="s">
        <v>5</v>
      </c>
      <c r="C9" s="530" t="s">
        <v>29</v>
      </c>
      <c r="D9" s="530"/>
      <c r="E9" s="456" t="s">
        <v>7</v>
      </c>
      <c r="F9" s="457"/>
      <c r="G9" s="476" t="s">
        <v>8</v>
      </c>
      <c r="H9" s="499" t="s">
        <v>198</v>
      </c>
      <c r="I9" s="533"/>
      <c r="J9" s="500"/>
      <c r="K9" s="456" t="s">
        <v>10</v>
      </c>
      <c r="L9" s="457"/>
      <c r="M9" s="499" t="s">
        <v>11</v>
      </c>
      <c r="N9" s="533"/>
      <c r="O9" s="500"/>
      <c r="P9" s="499" t="s">
        <v>12</v>
      </c>
      <c r="Q9" s="500"/>
      <c r="R9" s="493" t="s">
        <v>13</v>
      </c>
      <c r="S9" s="494"/>
      <c r="T9" s="494"/>
      <c r="U9" s="495"/>
      <c r="V9" s="499" t="s">
        <v>95</v>
      </c>
      <c r="W9" s="533"/>
      <c r="X9" s="533"/>
      <c r="Y9" s="533"/>
      <c r="Z9" s="533"/>
      <c r="AA9" s="533"/>
      <c r="AB9" s="500"/>
    </row>
    <row r="10" spans="2:28" ht="14.25" customHeight="1" thickBot="1" x14ac:dyDescent="0.25">
      <c r="B10" s="449"/>
      <c r="C10" s="531"/>
      <c r="D10" s="531"/>
      <c r="E10" s="458"/>
      <c r="F10" s="459"/>
      <c r="G10" s="477"/>
      <c r="H10" s="501"/>
      <c r="I10" s="534"/>
      <c r="J10" s="502"/>
      <c r="K10" s="458"/>
      <c r="L10" s="459"/>
      <c r="M10" s="501"/>
      <c r="N10" s="534"/>
      <c r="O10" s="502"/>
      <c r="P10" s="501"/>
      <c r="Q10" s="502"/>
      <c r="R10" s="496"/>
      <c r="S10" s="497"/>
      <c r="T10" s="497"/>
      <c r="U10" s="498"/>
      <c r="V10" s="545"/>
      <c r="W10" s="546"/>
      <c r="X10" s="546"/>
      <c r="Y10" s="546"/>
      <c r="Z10" s="546"/>
      <c r="AA10" s="546"/>
      <c r="AB10" s="547"/>
    </row>
    <row r="11" spans="2:28" ht="27.75" customHeight="1" thickBot="1" x14ac:dyDescent="0.25">
      <c r="B11" s="449"/>
      <c r="C11" s="532"/>
      <c r="D11" s="532"/>
      <c r="E11" s="458"/>
      <c r="F11" s="459"/>
      <c r="G11" s="477"/>
      <c r="H11" s="503"/>
      <c r="I11" s="535"/>
      <c r="J11" s="504"/>
      <c r="K11" s="460"/>
      <c r="L11" s="461"/>
      <c r="M11" s="503"/>
      <c r="N11" s="535"/>
      <c r="O11" s="504"/>
      <c r="P11" s="503"/>
      <c r="Q11" s="504"/>
      <c r="R11" s="466" t="s">
        <v>0</v>
      </c>
      <c r="S11" s="467"/>
      <c r="T11" s="486" t="s">
        <v>14</v>
      </c>
      <c r="U11" s="487"/>
      <c r="V11" s="482"/>
      <c r="W11" s="618"/>
      <c r="X11" s="618"/>
      <c r="Y11" s="618"/>
      <c r="Z11" s="588" t="s">
        <v>171</v>
      </c>
      <c r="AA11" s="589"/>
      <c r="AB11" s="236">
        <v>100</v>
      </c>
    </row>
    <row r="12" spans="2:28" ht="18" customHeight="1" thickTop="1" x14ac:dyDescent="0.2">
      <c r="B12" s="226"/>
      <c r="C12" s="439" t="s">
        <v>6</v>
      </c>
      <c r="D12" s="437" t="s">
        <v>1</v>
      </c>
      <c r="E12" s="227"/>
      <c r="F12" s="228"/>
      <c r="G12" s="229"/>
      <c r="H12" s="536">
        <v>1.18</v>
      </c>
      <c r="I12" s="537"/>
      <c r="J12" s="538"/>
      <c r="K12" s="450">
        <v>1</v>
      </c>
      <c r="L12" s="451"/>
      <c r="M12" s="450">
        <v>0</v>
      </c>
      <c r="N12" s="462"/>
      <c r="O12" s="451"/>
      <c r="P12" s="450">
        <v>0</v>
      </c>
      <c r="Q12" s="451"/>
      <c r="R12" s="478">
        <v>0.15</v>
      </c>
      <c r="S12" s="479"/>
      <c r="T12" s="480"/>
      <c r="U12" s="481"/>
      <c r="V12" s="484">
        <f>K12-(M12+P12+R13+T13)</f>
        <v>0.85</v>
      </c>
      <c r="W12" s="485"/>
      <c r="X12" s="444" t="s">
        <v>173</v>
      </c>
      <c r="Y12" s="445"/>
      <c r="Z12" s="444" t="s">
        <v>85</v>
      </c>
      <c r="AA12" s="445"/>
      <c r="AB12" s="464" t="s">
        <v>96</v>
      </c>
    </row>
    <row r="13" spans="2:28" ht="18" customHeight="1" thickBot="1" x14ac:dyDescent="0.25">
      <c r="B13" s="230"/>
      <c r="C13" s="440"/>
      <c r="D13" s="438"/>
      <c r="E13" s="440"/>
      <c r="F13" s="443"/>
      <c r="G13" s="231"/>
      <c r="H13" s="539"/>
      <c r="I13" s="540"/>
      <c r="J13" s="541"/>
      <c r="K13" s="452"/>
      <c r="L13" s="453"/>
      <c r="M13" s="452"/>
      <c r="N13" s="463"/>
      <c r="O13" s="453"/>
      <c r="P13" s="452"/>
      <c r="Q13" s="453"/>
      <c r="R13" s="488">
        <v>0.05</v>
      </c>
      <c r="S13" s="489"/>
      <c r="T13" s="488">
        <v>0.1</v>
      </c>
      <c r="U13" s="490"/>
      <c r="V13" s="452"/>
      <c r="W13" s="453"/>
      <c r="X13" s="446"/>
      <c r="Y13" s="447"/>
      <c r="Z13" s="446"/>
      <c r="AA13" s="447"/>
      <c r="AB13" s="465"/>
    </row>
    <row r="14" spans="2:28" ht="18" customHeight="1" thickTop="1" x14ac:dyDescent="0.2">
      <c r="B14" s="95" t="s">
        <v>15</v>
      </c>
      <c r="C14" s="96"/>
      <c r="D14" s="97"/>
      <c r="E14" s="475"/>
      <c r="F14" s="475"/>
      <c r="G14" s="98"/>
      <c r="H14" s="454"/>
      <c r="I14" s="468"/>
      <c r="J14" s="455"/>
      <c r="K14" s="454"/>
      <c r="L14" s="455"/>
      <c r="M14" s="454"/>
      <c r="N14" s="468"/>
      <c r="O14" s="455"/>
      <c r="P14" s="526"/>
      <c r="Q14" s="526"/>
      <c r="R14" s="454"/>
      <c r="S14" s="468"/>
      <c r="T14" s="473"/>
      <c r="U14" s="474"/>
      <c r="V14" s="473"/>
      <c r="W14" s="474"/>
      <c r="X14" s="473"/>
      <c r="Y14" s="474"/>
      <c r="Z14" s="473"/>
      <c r="AA14" s="455"/>
      <c r="AB14" s="99">
        <f>V14-Z14</f>
        <v>0</v>
      </c>
    </row>
    <row r="15" spans="2:28" ht="18" customHeight="1" x14ac:dyDescent="0.2">
      <c r="B15" s="100" t="s">
        <v>16</v>
      </c>
      <c r="C15" s="101"/>
      <c r="D15" s="102"/>
      <c r="E15" s="441"/>
      <c r="F15" s="441"/>
      <c r="G15" s="103"/>
      <c r="H15" s="435"/>
      <c r="I15" s="442"/>
      <c r="J15" s="436"/>
      <c r="K15" s="435"/>
      <c r="L15" s="436"/>
      <c r="M15" s="435"/>
      <c r="N15" s="442"/>
      <c r="O15" s="436"/>
      <c r="P15" s="435"/>
      <c r="Q15" s="436"/>
      <c r="R15" s="435"/>
      <c r="S15" s="442"/>
      <c r="T15" s="469"/>
      <c r="U15" s="470"/>
      <c r="V15" s="469"/>
      <c r="W15" s="470"/>
      <c r="X15" s="469"/>
      <c r="Y15" s="470"/>
      <c r="Z15" s="469"/>
      <c r="AA15" s="586"/>
      <c r="AB15" s="104">
        <f>V15-Z15</f>
        <v>0</v>
      </c>
    </row>
    <row r="16" spans="2:28" ht="18" customHeight="1" x14ac:dyDescent="0.2">
      <c r="B16" s="100" t="s">
        <v>17</v>
      </c>
      <c r="C16" s="101"/>
      <c r="D16" s="102"/>
      <c r="E16" s="441"/>
      <c r="F16" s="441"/>
      <c r="G16" s="103"/>
      <c r="H16" s="435"/>
      <c r="I16" s="442"/>
      <c r="J16" s="436"/>
      <c r="K16" s="435"/>
      <c r="L16" s="436"/>
      <c r="M16" s="435"/>
      <c r="N16" s="442"/>
      <c r="O16" s="436"/>
      <c r="P16" s="435"/>
      <c r="Q16" s="436"/>
      <c r="R16" s="435"/>
      <c r="S16" s="442"/>
      <c r="T16" s="524"/>
      <c r="U16" s="525"/>
      <c r="V16" s="524"/>
      <c r="W16" s="525"/>
      <c r="X16" s="524"/>
      <c r="Y16" s="525"/>
      <c r="Z16" s="524"/>
      <c r="AA16" s="436"/>
      <c r="AB16" s="104">
        <f>V16-Z16</f>
        <v>0</v>
      </c>
    </row>
    <row r="17" spans="2:28" ht="18" customHeight="1" x14ac:dyDescent="0.2">
      <c r="B17" s="100" t="s">
        <v>18</v>
      </c>
      <c r="C17" s="101"/>
      <c r="D17" s="102"/>
      <c r="E17" s="441"/>
      <c r="F17" s="441"/>
      <c r="G17" s="103">
        <v>0</v>
      </c>
      <c r="H17" s="435">
        <f>G17-K17</f>
        <v>0</v>
      </c>
      <c r="I17" s="442"/>
      <c r="J17" s="436"/>
      <c r="K17" s="435">
        <f>G17/H$12</f>
        <v>0</v>
      </c>
      <c r="L17" s="436"/>
      <c r="M17" s="435">
        <f>$K17*M$12</f>
        <v>0</v>
      </c>
      <c r="N17" s="442"/>
      <c r="O17" s="436"/>
      <c r="P17" s="435">
        <f>$K17*P$12</f>
        <v>0</v>
      </c>
      <c r="Q17" s="436"/>
      <c r="R17" s="435">
        <f>$K17*R$13</f>
        <v>0</v>
      </c>
      <c r="S17" s="442"/>
      <c r="T17" s="524">
        <f>$K17*T$13</f>
        <v>0</v>
      </c>
      <c r="U17" s="525"/>
      <c r="V17" s="524">
        <v>0</v>
      </c>
      <c r="W17" s="525"/>
      <c r="X17" s="524">
        <v>0</v>
      </c>
      <c r="Y17" s="525"/>
      <c r="Z17" s="524">
        <f>V17-X17</f>
        <v>0</v>
      </c>
      <c r="AA17" s="436"/>
      <c r="AB17" s="104">
        <f>V17-Z17</f>
        <v>0</v>
      </c>
    </row>
    <row r="18" spans="2:28" ht="18" customHeight="1" thickBot="1" x14ac:dyDescent="0.25">
      <c r="B18" s="100" t="s">
        <v>19</v>
      </c>
      <c r="C18" s="101"/>
      <c r="D18" s="102"/>
      <c r="E18" s="441"/>
      <c r="F18" s="441"/>
      <c r="G18" s="103">
        <v>0</v>
      </c>
      <c r="H18" s="527">
        <f>G18-K18</f>
        <v>0</v>
      </c>
      <c r="I18" s="528"/>
      <c r="J18" s="529"/>
      <c r="K18" s="527">
        <f>G18/H$12</f>
        <v>0</v>
      </c>
      <c r="L18" s="529"/>
      <c r="M18" s="527">
        <f>$K18*M$12</f>
        <v>0</v>
      </c>
      <c r="N18" s="528"/>
      <c r="O18" s="529"/>
      <c r="P18" s="567">
        <f>K18*P$12</f>
        <v>0</v>
      </c>
      <c r="Q18" s="567"/>
      <c r="R18" s="435">
        <f>$K18*R$13</f>
        <v>0</v>
      </c>
      <c r="S18" s="442"/>
      <c r="T18" s="524">
        <f>$K18*T$13</f>
        <v>0</v>
      </c>
      <c r="U18" s="525"/>
      <c r="V18" s="583">
        <v>0</v>
      </c>
      <c r="W18" s="587"/>
      <c r="X18" s="583">
        <v>0</v>
      </c>
      <c r="Y18" s="587"/>
      <c r="Z18" s="583">
        <f>V18-X18</f>
        <v>0</v>
      </c>
      <c r="AA18" s="529"/>
      <c r="AB18" s="104">
        <f>V18-Z18</f>
        <v>0</v>
      </c>
    </row>
    <row r="19" spans="2:28" ht="23.25" customHeight="1" thickTop="1" thickBot="1" x14ac:dyDescent="0.25">
      <c r="B19" s="568" t="s">
        <v>2</v>
      </c>
      <c r="C19" s="568"/>
      <c r="D19" s="568"/>
      <c r="E19" s="568"/>
      <c r="F19" s="568"/>
      <c r="G19" s="218">
        <f>SUM(G14:G18)</f>
        <v>0</v>
      </c>
      <c r="H19" s="511">
        <f>SUM(H14:H18)</f>
        <v>0</v>
      </c>
      <c r="I19" s="512"/>
      <c r="J19" s="513"/>
      <c r="K19" s="511">
        <f>SUM(K14:K18)</f>
        <v>0</v>
      </c>
      <c r="L19" s="513"/>
      <c r="M19" s="511">
        <f>SUM(M14:O18)</f>
        <v>0</v>
      </c>
      <c r="N19" s="512"/>
      <c r="O19" s="513"/>
      <c r="P19" s="511">
        <f>SUM(P14:P18)</f>
        <v>0</v>
      </c>
      <c r="Q19" s="513"/>
      <c r="R19" s="511">
        <f>SUM(R14:R18)</f>
        <v>0</v>
      </c>
      <c r="S19" s="512"/>
      <c r="T19" s="511">
        <f>SUM(T14:T18)</f>
        <v>0</v>
      </c>
      <c r="U19" s="513"/>
      <c r="V19" s="511">
        <f>SUM(V14:W18)</f>
        <v>0</v>
      </c>
      <c r="W19" s="513"/>
      <c r="X19" s="511">
        <f>SUM(X14:Y18)</f>
        <v>0</v>
      </c>
      <c r="Y19" s="513"/>
      <c r="Z19" s="511">
        <f>SUM(Z14:Z18)</f>
        <v>0</v>
      </c>
      <c r="AA19" s="513"/>
      <c r="AB19" s="218">
        <f>SUM(AB14:AB18)</f>
        <v>0</v>
      </c>
    </row>
    <row r="20" spans="2:28" ht="12" customHeight="1" thickTop="1" thickBot="1" x14ac:dyDescent="0.25">
      <c r="B20" s="570"/>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2"/>
    </row>
    <row r="21" spans="2:28" ht="10.5" customHeight="1" thickTop="1" x14ac:dyDescent="0.2">
      <c r="B21" s="507" t="s">
        <v>5</v>
      </c>
      <c r="C21" s="564" t="s">
        <v>3</v>
      </c>
      <c r="D21" s="564"/>
      <c r="E21" s="564" t="s">
        <v>88</v>
      </c>
      <c r="F21" s="564"/>
      <c r="G21" s="422" t="s">
        <v>90</v>
      </c>
      <c r="H21" s="422" t="s">
        <v>57</v>
      </c>
      <c r="I21" s="422"/>
      <c r="J21" s="422"/>
      <c r="K21" s="551" t="s">
        <v>159</v>
      </c>
      <c r="L21" s="552"/>
      <c r="M21" s="493" t="s">
        <v>100</v>
      </c>
      <c r="N21" s="494"/>
      <c r="O21" s="495"/>
      <c r="P21" s="105"/>
      <c r="Q21" s="106"/>
      <c r="R21" s="106"/>
      <c r="S21" s="106"/>
      <c r="T21" s="106"/>
      <c r="U21" s="106"/>
      <c r="V21" s="106"/>
      <c r="W21" s="106"/>
      <c r="X21" s="106"/>
      <c r="Y21" s="106"/>
      <c r="Z21" s="106"/>
      <c r="AA21" s="106"/>
      <c r="AB21" s="107"/>
    </row>
    <row r="22" spans="2:28" ht="10.5" customHeight="1" x14ac:dyDescent="0.2">
      <c r="B22" s="508"/>
      <c r="C22" s="565"/>
      <c r="D22" s="565"/>
      <c r="E22" s="565"/>
      <c r="F22" s="565"/>
      <c r="G22" s="423"/>
      <c r="H22" s="423"/>
      <c r="I22" s="423"/>
      <c r="J22" s="423"/>
      <c r="K22" s="553"/>
      <c r="L22" s="554"/>
      <c r="M22" s="590"/>
      <c r="N22" s="591"/>
      <c r="O22" s="592"/>
      <c r="P22" s="7"/>
      <c r="Q22" s="619" t="s">
        <v>202</v>
      </c>
      <c r="R22" s="619"/>
      <c r="S22" s="619"/>
      <c r="T22" s="619"/>
      <c r="U22" s="619"/>
      <c r="V22" s="619"/>
      <c r="W22" s="619"/>
      <c r="X22" s="619"/>
      <c r="Y22" s="619"/>
      <c r="Z22" s="619"/>
      <c r="AA22" s="619"/>
      <c r="AB22" s="2"/>
    </row>
    <row r="23" spans="2:28" ht="10.5" customHeight="1" x14ac:dyDescent="0.2">
      <c r="B23" s="508"/>
      <c r="C23" s="565"/>
      <c r="D23" s="565"/>
      <c r="E23" s="565"/>
      <c r="F23" s="565"/>
      <c r="G23" s="423"/>
      <c r="H23" s="423"/>
      <c r="I23" s="423"/>
      <c r="J23" s="423"/>
      <c r="K23" s="553"/>
      <c r="L23" s="554"/>
      <c r="M23" s="590"/>
      <c r="N23" s="591"/>
      <c r="O23" s="592"/>
      <c r="P23" s="7"/>
      <c r="Q23" s="619"/>
      <c r="R23" s="619"/>
      <c r="S23" s="619"/>
      <c r="T23" s="619"/>
      <c r="U23" s="619"/>
      <c r="V23" s="619"/>
      <c r="W23" s="619"/>
      <c r="X23" s="619"/>
      <c r="Y23" s="619"/>
      <c r="Z23" s="619"/>
      <c r="AA23" s="619"/>
      <c r="AB23" s="2"/>
    </row>
    <row r="24" spans="2:28" ht="10.5" customHeight="1" thickBot="1" x14ac:dyDescent="0.25">
      <c r="B24" s="509"/>
      <c r="C24" s="566"/>
      <c r="D24" s="566"/>
      <c r="E24" s="566"/>
      <c r="F24" s="566"/>
      <c r="G24" s="424"/>
      <c r="H24" s="424"/>
      <c r="I24" s="424"/>
      <c r="J24" s="424"/>
      <c r="K24" s="555"/>
      <c r="L24" s="556"/>
      <c r="M24" s="593"/>
      <c r="N24" s="594"/>
      <c r="O24" s="595"/>
      <c r="P24" s="7"/>
      <c r="Q24" s="619"/>
      <c r="R24" s="619"/>
      <c r="S24" s="619"/>
      <c r="T24" s="619"/>
      <c r="U24" s="619"/>
      <c r="V24" s="619"/>
      <c r="W24" s="619"/>
      <c r="X24" s="619"/>
      <c r="Y24" s="619"/>
      <c r="Z24" s="619"/>
      <c r="AA24" s="619"/>
      <c r="AB24" s="2"/>
    </row>
    <row r="25" spans="2:28" ht="18" customHeight="1" thickTop="1" x14ac:dyDescent="0.2">
      <c r="B25" s="87" t="s">
        <v>15</v>
      </c>
      <c r="C25" s="505" t="s">
        <v>3</v>
      </c>
      <c r="D25" s="505"/>
      <c r="E25" s="563" t="s">
        <v>199</v>
      </c>
      <c r="F25" s="563"/>
      <c r="G25" s="87">
        <v>2547</v>
      </c>
      <c r="H25" s="505" t="s">
        <v>108</v>
      </c>
      <c r="I25" s="505"/>
      <c r="J25" s="598"/>
      <c r="K25" s="599">
        <v>1</v>
      </c>
      <c r="L25" s="599"/>
      <c r="M25" s="620">
        <f>Z$19*K25</f>
        <v>0</v>
      </c>
      <c r="N25" s="621">
        <f>IF(M25="-","-",S$11)</f>
        <v>0</v>
      </c>
      <c r="O25" s="622" t="str">
        <f>IF(N25="-","-",T$11)</f>
        <v>BİRİM PAYI</v>
      </c>
      <c r="P25" s="7"/>
      <c r="Q25" s="619"/>
      <c r="R25" s="619"/>
      <c r="S25" s="619"/>
      <c r="T25" s="619"/>
      <c r="U25" s="619"/>
      <c r="V25" s="619"/>
      <c r="W25" s="619"/>
      <c r="X25" s="619"/>
      <c r="Y25" s="619"/>
      <c r="Z25" s="619"/>
      <c r="AA25" s="619"/>
      <c r="AB25" s="2"/>
    </row>
    <row r="26" spans="2:28" ht="18" customHeight="1" x14ac:dyDescent="0.2">
      <c r="B26" s="88" t="s">
        <v>16</v>
      </c>
      <c r="C26" s="514"/>
      <c r="D26" s="515"/>
      <c r="E26" s="517"/>
      <c r="F26" s="518"/>
      <c r="G26" s="88"/>
      <c r="H26" s="514"/>
      <c r="I26" s="516"/>
      <c r="J26" s="516"/>
      <c r="K26" s="596">
        <v>0</v>
      </c>
      <c r="L26" s="597"/>
      <c r="M26" s="623">
        <f t="shared" ref="M26:M34" si="0">Z$19*K26</f>
        <v>0</v>
      </c>
      <c r="N26" s="624">
        <f t="shared" ref="N26:O34" si="1">IF(M26="-","-",S$11)</f>
        <v>0</v>
      </c>
      <c r="O26" s="625" t="str">
        <f t="shared" si="1"/>
        <v>BİRİM PAYI</v>
      </c>
      <c r="P26" s="7"/>
      <c r="AB26" s="2"/>
    </row>
    <row r="27" spans="2:28" ht="18" customHeight="1" x14ac:dyDescent="0.2">
      <c r="B27" s="88" t="s">
        <v>17</v>
      </c>
      <c r="C27" s="514"/>
      <c r="D27" s="515"/>
      <c r="E27" s="517"/>
      <c r="F27" s="518"/>
      <c r="G27" s="88"/>
      <c r="H27" s="514"/>
      <c r="I27" s="516"/>
      <c r="J27" s="516"/>
      <c r="K27" s="596">
        <v>0</v>
      </c>
      <c r="L27" s="597"/>
      <c r="M27" s="606">
        <f t="shared" si="0"/>
        <v>0</v>
      </c>
      <c r="N27" s="607">
        <f t="shared" si="1"/>
        <v>0</v>
      </c>
      <c r="O27" s="608" t="str">
        <f t="shared" si="1"/>
        <v>BİRİM PAYI</v>
      </c>
      <c r="P27" s="7"/>
      <c r="AB27" s="2"/>
    </row>
    <row r="28" spans="2:28" ht="18" customHeight="1" x14ac:dyDescent="0.2">
      <c r="B28" s="88" t="s">
        <v>18</v>
      </c>
      <c r="C28" s="514"/>
      <c r="D28" s="515"/>
      <c r="E28" s="517"/>
      <c r="F28" s="518"/>
      <c r="G28" s="88"/>
      <c r="H28" s="514"/>
      <c r="I28" s="516"/>
      <c r="J28" s="516"/>
      <c r="K28" s="596">
        <v>0</v>
      </c>
      <c r="L28" s="597"/>
      <c r="M28" s="606">
        <f t="shared" si="0"/>
        <v>0</v>
      </c>
      <c r="N28" s="607">
        <f t="shared" si="1"/>
        <v>0</v>
      </c>
      <c r="O28" s="608" t="str">
        <f t="shared" si="1"/>
        <v>BİRİM PAYI</v>
      </c>
      <c r="P28" s="7"/>
      <c r="AB28" s="2"/>
    </row>
    <row r="29" spans="2:28" ht="18" customHeight="1" x14ac:dyDescent="0.2">
      <c r="B29" s="88" t="s">
        <v>19</v>
      </c>
      <c r="C29" s="514"/>
      <c r="D29" s="515"/>
      <c r="E29" s="517"/>
      <c r="F29" s="518"/>
      <c r="G29" s="88"/>
      <c r="H29" s="514"/>
      <c r="I29" s="516"/>
      <c r="J29" s="516"/>
      <c r="K29" s="596">
        <v>0</v>
      </c>
      <c r="L29" s="597"/>
      <c r="M29" s="606">
        <f t="shared" si="0"/>
        <v>0</v>
      </c>
      <c r="N29" s="607">
        <f t="shared" si="1"/>
        <v>0</v>
      </c>
      <c r="O29" s="608" t="str">
        <f t="shared" si="1"/>
        <v>BİRİM PAYI</v>
      </c>
      <c r="P29" s="431" t="s">
        <v>105</v>
      </c>
      <c r="Q29" s="292"/>
      <c r="R29" s="292"/>
      <c r="S29" s="292"/>
      <c r="T29" s="292"/>
      <c r="U29" s="292"/>
      <c r="V29" s="292"/>
      <c r="W29" s="292"/>
      <c r="X29" s="292"/>
      <c r="Y29" s="292"/>
      <c r="Z29" s="292"/>
      <c r="AA29" s="292"/>
      <c r="AB29" s="576"/>
    </row>
    <row r="30" spans="2:28" ht="18" customHeight="1" x14ac:dyDescent="0.2">
      <c r="B30" s="88" t="s">
        <v>20</v>
      </c>
      <c r="C30" s="514"/>
      <c r="D30" s="515"/>
      <c r="E30" s="517"/>
      <c r="F30" s="518"/>
      <c r="G30" s="88"/>
      <c r="H30" s="514"/>
      <c r="I30" s="516"/>
      <c r="J30" s="516"/>
      <c r="K30" s="596">
        <v>0</v>
      </c>
      <c r="L30" s="597"/>
      <c r="M30" s="606">
        <f t="shared" si="0"/>
        <v>0</v>
      </c>
      <c r="N30" s="607">
        <f t="shared" si="1"/>
        <v>0</v>
      </c>
      <c r="O30" s="608" t="str">
        <f t="shared" si="1"/>
        <v>BİRİM PAYI</v>
      </c>
      <c r="P30" s="431" t="s">
        <v>251</v>
      </c>
      <c r="Q30" s="292"/>
      <c r="R30" s="292"/>
      <c r="S30" s="292"/>
      <c r="T30" s="292"/>
      <c r="U30" s="292"/>
      <c r="V30" s="292"/>
      <c r="W30" s="292"/>
      <c r="X30" s="292"/>
      <c r="Y30" s="292"/>
      <c r="Z30" s="292"/>
      <c r="AA30" s="292"/>
      <c r="AB30" s="576"/>
    </row>
    <row r="31" spans="2:28" ht="18" customHeight="1" x14ac:dyDescent="0.2">
      <c r="B31" s="88" t="s">
        <v>21</v>
      </c>
      <c r="C31" s="514"/>
      <c r="D31" s="515"/>
      <c r="E31" s="517"/>
      <c r="F31" s="518"/>
      <c r="G31" s="88"/>
      <c r="H31" s="514"/>
      <c r="I31" s="516"/>
      <c r="J31" s="516"/>
      <c r="K31" s="596">
        <v>0</v>
      </c>
      <c r="L31" s="597"/>
      <c r="M31" s="606">
        <f t="shared" si="0"/>
        <v>0</v>
      </c>
      <c r="N31" s="607">
        <f t="shared" si="1"/>
        <v>0</v>
      </c>
      <c r="O31" s="608" t="str">
        <f t="shared" si="1"/>
        <v>BİRİM PAYI</v>
      </c>
      <c r="P31" s="431"/>
      <c r="Q31" s="292"/>
      <c r="R31" s="292"/>
      <c r="S31" s="292"/>
      <c r="T31" s="292"/>
      <c r="U31" s="292"/>
      <c r="V31" s="292"/>
      <c r="W31" s="292"/>
      <c r="X31" s="292"/>
      <c r="Y31" s="292"/>
      <c r="Z31" s="292"/>
      <c r="AA31" s="292"/>
      <c r="AB31" s="576"/>
    </row>
    <row r="32" spans="2:28" ht="18" customHeight="1" x14ac:dyDescent="0.2">
      <c r="B32" s="88" t="s">
        <v>22</v>
      </c>
      <c r="C32" s="514"/>
      <c r="D32" s="515"/>
      <c r="E32" s="517"/>
      <c r="F32" s="518"/>
      <c r="G32" s="88"/>
      <c r="H32" s="514"/>
      <c r="I32" s="516"/>
      <c r="J32" s="516"/>
      <c r="K32" s="596">
        <v>0</v>
      </c>
      <c r="L32" s="597"/>
      <c r="M32" s="606">
        <f t="shared" si="0"/>
        <v>0</v>
      </c>
      <c r="N32" s="607">
        <f t="shared" si="1"/>
        <v>0</v>
      </c>
      <c r="O32" s="608" t="str">
        <f t="shared" si="1"/>
        <v>BİRİM PAYI</v>
      </c>
      <c r="P32" s="431"/>
      <c r="Q32" s="292"/>
      <c r="R32" s="292"/>
      <c r="S32" s="292"/>
      <c r="T32" s="292"/>
      <c r="U32" s="292"/>
      <c r="V32" s="292"/>
      <c r="W32" s="292"/>
      <c r="X32" s="292"/>
      <c r="Y32" s="292"/>
      <c r="Z32" s="292"/>
      <c r="AA32" s="292"/>
      <c r="AB32" s="576"/>
    </row>
    <row r="33" spans="2:28" ht="18" customHeight="1" x14ac:dyDescent="0.2">
      <c r="B33" s="88" t="s">
        <v>23</v>
      </c>
      <c r="C33" s="514"/>
      <c r="D33" s="515"/>
      <c r="E33" s="517"/>
      <c r="F33" s="518"/>
      <c r="G33" s="88"/>
      <c r="H33" s="514"/>
      <c r="I33" s="516"/>
      <c r="J33" s="516"/>
      <c r="K33" s="596">
        <v>0</v>
      </c>
      <c r="L33" s="597"/>
      <c r="M33" s="606">
        <f t="shared" si="0"/>
        <v>0</v>
      </c>
      <c r="N33" s="607">
        <f t="shared" si="1"/>
        <v>0</v>
      </c>
      <c r="O33" s="608" t="str">
        <f t="shared" si="1"/>
        <v>BİRİM PAYI</v>
      </c>
      <c r="P33" s="603" t="s">
        <v>25</v>
      </c>
      <c r="Q33" s="604"/>
      <c r="R33" s="604"/>
      <c r="S33" s="604"/>
      <c r="T33" s="604"/>
      <c r="U33" s="604"/>
      <c r="V33" s="604"/>
      <c r="W33" s="604"/>
      <c r="X33" s="604"/>
      <c r="Y33" s="604"/>
      <c r="Z33" s="604"/>
      <c r="AA33" s="604"/>
      <c r="AB33" s="605"/>
    </row>
    <row r="34" spans="2:28" ht="18" customHeight="1" thickBot="1" x14ac:dyDescent="0.25">
      <c r="B34" s="89" t="s">
        <v>24</v>
      </c>
      <c r="C34" s="559"/>
      <c r="D34" s="560"/>
      <c r="E34" s="577"/>
      <c r="F34" s="578"/>
      <c r="G34" s="89"/>
      <c r="H34" s="559"/>
      <c r="I34" s="579"/>
      <c r="J34" s="579"/>
      <c r="K34" s="601">
        <v>0</v>
      </c>
      <c r="L34" s="602"/>
      <c r="M34" s="609">
        <f t="shared" si="0"/>
        <v>0</v>
      </c>
      <c r="N34" s="610">
        <f t="shared" si="1"/>
        <v>0</v>
      </c>
      <c r="O34" s="611" t="str">
        <f t="shared" si="1"/>
        <v>BİRİM PAYI</v>
      </c>
      <c r="P34" s="615" t="s">
        <v>27</v>
      </c>
      <c r="Q34" s="616"/>
      <c r="R34" s="616"/>
      <c r="S34" s="616"/>
      <c r="T34" s="616"/>
      <c r="U34" s="616"/>
      <c r="V34" s="616"/>
      <c r="W34" s="616"/>
      <c r="X34" s="616"/>
      <c r="Y34" s="616"/>
      <c r="Z34" s="616"/>
      <c r="AA34" s="616"/>
      <c r="AB34" s="617"/>
    </row>
    <row r="35" spans="2:28" ht="22.5" customHeight="1" thickTop="1" thickBot="1" x14ac:dyDescent="0.25">
      <c r="B35" s="580" t="s">
        <v>2</v>
      </c>
      <c r="C35" s="581"/>
      <c r="D35" s="581"/>
      <c r="E35" s="581"/>
      <c r="F35" s="581"/>
      <c r="G35" s="581"/>
      <c r="H35" s="581"/>
      <c r="I35" s="581"/>
      <c r="J35" s="581"/>
      <c r="K35" s="612">
        <f>SUM(K25:K34)</f>
        <v>1</v>
      </c>
      <c r="L35" s="613"/>
      <c r="M35" s="614">
        <f>SUM(M25:M34)</f>
        <v>0</v>
      </c>
      <c r="N35" s="581"/>
      <c r="O35" s="582"/>
      <c r="P35" s="233"/>
      <c r="Q35" s="234"/>
      <c r="R35" s="234"/>
      <c r="S35" s="234"/>
      <c r="T35" s="234"/>
      <c r="U35" s="234"/>
      <c r="V35" s="234"/>
      <c r="W35" s="234"/>
      <c r="X35" s="234"/>
      <c r="Y35" s="234"/>
      <c r="Z35" s="234"/>
      <c r="AA35" s="234"/>
      <c r="AB35" s="235"/>
    </row>
    <row r="36" spans="2:28" ht="12" customHeight="1" thickTop="1" thickBot="1" x14ac:dyDescent="0.25">
      <c r="B36" s="573"/>
      <c r="C36" s="574"/>
      <c r="D36" s="574"/>
      <c r="E36" s="574"/>
      <c r="F36" s="574"/>
      <c r="G36" s="574"/>
      <c r="H36" s="574"/>
      <c r="I36" s="574"/>
      <c r="J36" s="574"/>
      <c r="K36" s="574"/>
      <c r="L36" s="574"/>
      <c r="M36" s="574"/>
      <c r="N36" s="574"/>
      <c r="O36" s="574"/>
      <c r="P36" s="574"/>
      <c r="Q36" s="574"/>
      <c r="R36" s="574"/>
      <c r="S36" s="574"/>
      <c r="T36" s="574"/>
      <c r="U36" s="574"/>
      <c r="V36" s="574"/>
      <c r="W36" s="574"/>
      <c r="X36" s="574"/>
      <c r="Y36" s="574"/>
      <c r="Z36" s="574"/>
      <c r="AA36" s="574"/>
      <c r="AB36" s="575"/>
    </row>
    <row r="37" spans="2:28" ht="36.75" customHeight="1" thickTop="1" thickBot="1" x14ac:dyDescent="0.25">
      <c r="B37" s="600" t="s">
        <v>163</v>
      </c>
      <c r="C37" s="600"/>
      <c r="D37" s="600"/>
      <c r="E37" s="600"/>
      <c r="F37" s="600"/>
      <c r="G37" s="600"/>
      <c r="H37" s="600"/>
      <c r="I37" s="600"/>
      <c r="J37" s="600"/>
      <c r="K37" s="600"/>
      <c r="L37" s="600"/>
      <c r="M37" s="600"/>
      <c r="N37" s="600"/>
      <c r="O37" s="600"/>
      <c r="P37" s="600"/>
      <c r="Q37" s="600"/>
      <c r="R37" s="600"/>
      <c r="S37" s="600"/>
      <c r="T37" s="600"/>
      <c r="U37" s="600"/>
      <c r="V37" s="600"/>
      <c r="W37" s="600"/>
      <c r="X37" s="600"/>
      <c r="Y37" s="600"/>
      <c r="Z37" s="600"/>
      <c r="AA37" s="600"/>
      <c r="AB37" s="600"/>
    </row>
    <row r="38" spans="2:28" ht="13.5" thickTop="1" x14ac:dyDescent="0.2"/>
  </sheetData>
  <mergeCells count="164">
    <mergeCell ref="B9:B11"/>
    <mergeCell ref="C9:D11"/>
    <mergeCell ref="B1:AB1"/>
    <mergeCell ref="B3:AB3"/>
    <mergeCell ref="B4:AB4"/>
    <mergeCell ref="B5:AB5"/>
    <mergeCell ref="B6:AB6"/>
    <mergeCell ref="B7:AB7"/>
    <mergeCell ref="E9:F11"/>
    <mergeCell ref="G9:G11"/>
    <mergeCell ref="M9:O11"/>
    <mergeCell ref="P9:Q11"/>
    <mergeCell ref="H9:J11"/>
    <mergeCell ref="K9:L11"/>
    <mergeCell ref="C12:C13"/>
    <mergeCell ref="D12:D13"/>
    <mergeCell ref="H12:J13"/>
    <mergeCell ref="K12:L13"/>
    <mergeCell ref="R9:U10"/>
    <mergeCell ref="V9:AB10"/>
    <mergeCell ref="R11:S11"/>
    <mergeCell ref="T11:U11"/>
    <mergeCell ref="V11:Y11"/>
    <mergeCell ref="Z11:AA11"/>
    <mergeCell ref="AB12:AB13"/>
    <mergeCell ref="E13:F13"/>
    <mergeCell ref="R13:S13"/>
    <mergeCell ref="T13:U13"/>
    <mergeCell ref="M12:O13"/>
    <mergeCell ref="P12:Q13"/>
    <mergeCell ref="R12:U12"/>
    <mergeCell ref="V12:W13"/>
    <mergeCell ref="X12:Y13"/>
    <mergeCell ref="Z12:AA13"/>
    <mergeCell ref="E16:F16"/>
    <mergeCell ref="H16:J16"/>
    <mergeCell ref="K16:L16"/>
    <mergeCell ref="M16:O16"/>
    <mergeCell ref="P16:Q16"/>
    <mergeCell ref="R16:S16"/>
    <mergeCell ref="E14:F14"/>
    <mergeCell ref="H14:J14"/>
    <mergeCell ref="K14:L14"/>
    <mergeCell ref="M14:O14"/>
    <mergeCell ref="P14:Q14"/>
    <mergeCell ref="R14:S14"/>
    <mergeCell ref="E15:F15"/>
    <mergeCell ref="H15:J15"/>
    <mergeCell ref="K15:L15"/>
    <mergeCell ref="M15:O15"/>
    <mergeCell ref="T16:U16"/>
    <mergeCell ref="V16:W16"/>
    <mergeCell ref="X17:Y17"/>
    <mergeCell ref="Z17:AA17"/>
    <mergeCell ref="P15:Q15"/>
    <mergeCell ref="R15:S15"/>
    <mergeCell ref="X18:Y18"/>
    <mergeCell ref="Z18:AA18"/>
    <mergeCell ref="T14:U14"/>
    <mergeCell ref="V14:W14"/>
    <mergeCell ref="T15:U15"/>
    <mergeCell ref="V15:W15"/>
    <mergeCell ref="X14:Y14"/>
    <mergeCell ref="Z14:AA14"/>
    <mergeCell ref="X16:Y16"/>
    <mergeCell ref="Z16:AA16"/>
    <mergeCell ref="X15:Y15"/>
    <mergeCell ref="Z15:AA15"/>
    <mergeCell ref="E18:F18"/>
    <mergeCell ref="H18:J18"/>
    <mergeCell ref="K18:L18"/>
    <mergeCell ref="M18:O18"/>
    <mergeCell ref="P18:Q18"/>
    <mergeCell ref="R18:S18"/>
    <mergeCell ref="T17:U17"/>
    <mergeCell ref="V17:W17"/>
    <mergeCell ref="T18:U18"/>
    <mergeCell ref="V18:W18"/>
    <mergeCell ref="E17:F17"/>
    <mergeCell ref="H17:J17"/>
    <mergeCell ref="K17:L17"/>
    <mergeCell ref="M17:O17"/>
    <mergeCell ref="P17:Q17"/>
    <mergeCell ref="R17:S17"/>
    <mergeCell ref="B21:B24"/>
    <mergeCell ref="C21:D24"/>
    <mergeCell ref="E21:F24"/>
    <mergeCell ref="G21:G24"/>
    <mergeCell ref="H21:J24"/>
    <mergeCell ref="T19:U19"/>
    <mergeCell ref="V19:W19"/>
    <mergeCell ref="C25:D25"/>
    <mergeCell ref="E25:F25"/>
    <mergeCell ref="H25:J25"/>
    <mergeCell ref="K25:L25"/>
    <mergeCell ref="K21:L24"/>
    <mergeCell ref="M21:O24"/>
    <mergeCell ref="Q22:AA25"/>
    <mergeCell ref="M25:O25"/>
    <mergeCell ref="B19:F19"/>
    <mergeCell ref="H19:J19"/>
    <mergeCell ref="K19:L19"/>
    <mergeCell ref="M19:O19"/>
    <mergeCell ref="P19:Q19"/>
    <mergeCell ref="R19:S19"/>
    <mergeCell ref="B20:AB20"/>
    <mergeCell ref="X19:Y19"/>
    <mergeCell ref="Z19:AA19"/>
    <mergeCell ref="M26:O26"/>
    <mergeCell ref="C27:D27"/>
    <mergeCell ref="E27:F27"/>
    <mergeCell ref="H27:J27"/>
    <mergeCell ref="K27:L27"/>
    <mergeCell ref="M27:O27"/>
    <mergeCell ref="C26:D26"/>
    <mergeCell ref="E26:F26"/>
    <mergeCell ref="H26:J26"/>
    <mergeCell ref="K26:L26"/>
    <mergeCell ref="P29:AB29"/>
    <mergeCell ref="C30:D30"/>
    <mergeCell ref="E30:F30"/>
    <mergeCell ref="H30:J30"/>
    <mergeCell ref="K30:L30"/>
    <mergeCell ref="M30:O30"/>
    <mergeCell ref="P30:AB30"/>
    <mergeCell ref="C31:D31"/>
    <mergeCell ref="M28:O28"/>
    <mergeCell ref="C29:D29"/>
    <mergeCell ref="E29:F29"/>
    <mergeCell ref="H29:J29"/>
    <mergeCell ref="K29:L29"/>
    <mergeCell ref="M29:O29"/>
    <mergeCell ref="C28:D28"/>
    <mergeCell ref="E28:F28"/>
    <mergeCell ref="H28:J28"/>
    <mergeCell ref="K28:L28"/>
    <mergeCell ref="E31:F31"/>
    <mergeCell ref="H31:J31"/>
    <mergeCell ref="K31:L31"/>
    <mergeCell ref="M31:O31"/>
    <mergeCell ref="P31:AB31"/>
    <mergeCell ref="C32:D32"/>
    <mergeCell ref="E32:F32"/>
    <mergeCell ref="H32:J32"/>
    <mergeCell ref="K32:L32"/>
    <mergeCell ref="M32:O32"/>
    <mergeCell ref="P32:AB32"/>
    <mergeCell ref="C33:D33"/>
    <mergeCell ref="E33:F33"/>
    <mergeCell ref="B36:AB36"/>
    <mergeCell ref="H33:J33"/>
    <mergeCell ref="M33:O33"/>
    <mergeCell ref="K33:L33"/>
    <mergeCell ref="P33:AB33"/>
    <mergeCell ref="B37:AB37"/>
    <mergeCell ref="C34:D34"/>
    <mergeCell ref="E34:F34"/>
    <mergeCell ref="H34:J34"/>
    <mergeCell ref="K34:L34"/>
    <mergeCell ref="M34:O34"/>
    <mergeCell ref="P34:AB34"/>
    <mergeCell ref="B35:J35"/>
    <mergeCell ref="K35:L35"/>
    <mergeCell ref="M35:O35"/>
  </mergeCells>
  <phoneticPr fontId="19" type="noConversion"/>
  <printOptions horizontalCentered="1"/>
  <pageMargins left="0.39370078740157483" right="0.39370078740157483" top="1.1811023622047245" bottom="0.39370078740157483" header="0.51181102362204722" footer="0.51181102362204722"/>
  <pageSetup paperSize="9" scale="62" orientation="landscape" r:id="rId1"/>
  <headerFooter alignWithMargins="0">
    <oddFooter>&amp;LBelge Numarası :DSM-FRM-003;İlk Yayın Tarihi:13.03.2025;Güncelleme Tarihi :;Güncelleme Numarası:&amp;R&amp;P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5</vt:i4>
      </vt:variant>
    </vt:vector>
  </HeadingPairs>
  <TitlesOfParts>
    <vt:vector size="13" baseType="lpstr">
      <vt:lpstr>Açıklama</vt:lpstr>
      <vt:lpstr>Veriler</vt:lpstr>
      <vt:lpstr>Faaliyet Cetveli</vt:lpstr>
      <vt:lpstr>Ek Ödeme Puantaj Cetveli</vt:lpstr>
      <vt:lpstr>EK-1 Puantajlı Dağıtım Cetveli</vt:lpstr>
      <vt:lpstr>EK-2 Dağıtım Cetveli %30-15 </vt:lpstr>
      <vt:lpstr>EK-3 Dağıtım Cetveli %15</vt:lpstr>
      <vt:lpstr>EK-4 Dağıtım Cetveli %15</vt:lpstr>
      <vt:lpstr>'Ek Ödeme Puantaj Cetveli'!Yazdırma_Alanı</vt:lpstr>
      <vt:lpstr>'EK-1 Puantajlı Dağıtım Cetveli'!Yazdırma_Alanı</vt:lpstr>
      <vt:lpstr>'EK-2 Dağıtım Cetveli %30-15 '!Yazdırma_Alanı</vt:lpstr>
      <vt:lpstr>'EK-3 Dağıtım Cetveli %15'!Yazdırma_Alanı</vt:lpstr>
      <vt:lpstr>'EK-4 Dağıtım Cetveli %15'!Yazdırma_Alanı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Fatih Akpunar</cp:lastModifiedBy>
  <cp:lastPrinted>2025-03-17T06:14:20Z</cp:lastPrinted>
  <dcterms:created xsi:type="dcterms:W3CDTF">2011-03-19T13:42:54Z</dcterms:created>
  <dcterms:modified xsi:type="dcterms:W3CDTF">2025-03-17T06:15:45Z</dcterms:modified>
</cp:coreProperties>
</file>